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Szabályzatok\Versenyzoi_ranglista\"/>
    </mc:Choice>
  </mc:AlternateContent>
  <xr:revisionPtr revIDLastSave="0" documentId="13_ncr:1_{D86AA284-2C27-4C53-90EA-CA8138E8E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ámítás" sheetId="1" r:id="rId1"/>
    <sheet name="F-tényező táblázat" sheetId="2" r:id="rId2"/>
  </sheets>
  <calcPr calcId="191029"/>
</workbook>
</file>

<file path=xl/calcChain.xml><?xml version="1.0" encoding="utf-8"?>
<calcChain xmlns="http://schemas.openxmlformats.org/spreadsheetml/2006/main">
  <c r="T3" i="1" l="1"/>
  <c r="AD2" i="2"/>
  <c r="Z3" i="2" s="1"/>
  <c r="C3" i="2" s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AB2" i="2"/>
  <c r="B4" i="2" s="1"/>
  <c r="U3" i="1"/>
  <c r="V33" i="2"/>
  <c r="V32" i="2"/>
  <c r="T32" i="2"/>
  <c r="T33" i="2"/>
  <c r="A29" i="1"/>
  <c r="A28" i="1"/>
  <c r="A27" i="1"/>
  <c r="A26" i="1"/>
  <c r="A25" i="1"/>
  <c r="C22" i="1"/>
  <c r="A22" i="1"/>
  <c r="C21" i="1"/>
  <c r="A21" i="1"/>
  <c r="C20" i="1"/>
  <c r="A20" i="1"/>
  <c r="C19" i="1"/>
  <c r="A19" i="1"/>
  <c r="C18" i="1"/>
  <c r="A18" i="1"/>
  <c r="T34" i="2" l="1"/>
  <c r="V34" i="2" s="1"/>
  <c r="T35" i="2"/>
  <c r="V35" i="2" s="1"/>
  <c r="T36" i="2"/>
  <c r="T37" i="2" s="1"/>
  <c r="T38" i="2" s="1"/>
  <c r="V36" i="2"/>
  <c r="V37" i="2" s="1"/>
  <c r="V38" i="2" s="1"/>
  <c r="V39" i="2" s="1"/>
  <c r="B5" i="2"/>
  <c r="Z5" i="2" s="1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Z4" i="2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T39" i="2" l="1"/>
  <c r="C32" i="1" s="1"/>
  <c r="B6" i="2"/>
  <c r="B7" i="2" s="1"/>
  <c r="C33" i="1" l="1"/>
  <c r="Z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B8" i="2"/>
  <c r="Z7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Z8" i="2" l="1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B9" i="2"/>
  <c r="Z9" i="2" l="1"/>
  <c r="C9" i="2" s="1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B10" i="2"/>
  <c r="Z10" i="2" l="1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B11" i="2"/>
  <c r="B12" i="2" l="1"/>
  <c r="Z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B13" i="2" l="1"/>
  <c r="Z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Z13" i="2" l="1"/>
  <c r="C13" i="2" s="1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B14" i="2"/>
  <c r="Z14" i="2" l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B15" i="2"/>
  <c r="Z15" i="2" l="1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B16" i="2"/>
  <c r="B17" i="2" l="1"/>
  <c r="Z16" i="2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Z17" i="2" l="1"/>
  <c r="C17" i="2" s="1"/>
  <c r="D17" i="2" s="1"/>
  <c r="E17" i="2" s="1"/>
  <c r="F17" i="2" s="1"/>
  <c r="G17" i="2" s="1"/>
  <c r="H17" i="2" s="1"/>
  <c r="I17" i="2" s="1"/>
  <c r="J17" i="2" s="1"/>
  <c r="K17" i="2" s="1"/>
  <c r="B18" i="2"/>
  <c r="B19" i="2" l="1"/>
  <c r="Z18" i="2"/>
  <c r="C18" i="2" s="1"/>
  <c r="D18" i="2" s="1"/>
  <c r="E18" i="2" s="1"/>
  <c r="F18" i="2" s="1"/>
  <c r="G18" i="2" s="1"/>
  <c r="H18" i="2" s="1"/>
  <c r="I18" i="2" s="1"/>
  <c r="J18" i="2" s="1"/>
  <c r="B20" i="2" l="1"/>
  <c r="Z19" i="2"/>
  <c r="C19" i="2" s="1"/>
  <c r="D19" i="2" s="1"/>
  <c r="E19" i="2" s="1"/>
  <c r="F19" i="2" s="1"/>
  <c r="G19" i="2" s="1"/>
  <c r="H19" i="2" s="1"/>
  <c r="I19" i="2" s="1"/>
  <c r="B21" i="2" l="1"/>
  <c r="Z20" i="2"/>
  <c r="C20" i="2" s="1"/>
  <c r="D20" i="2" s="1"/>
  <c r="E20" i="2" s="1"/>
  <c r="F20" i="2" s="1"/>
  <c r="G20" i="2" s="1"/>
  <c r="H20" i="2" s="1"/>
  <c r="Z21" i="2" l="1"/>
  <c r="C21" i="2" s="1"/>
  <c r="D21" i="2" s="1"/>
  <c r="E21" i="2" s="1"/>
  <c r="F21" i="2" s="1"/>
  <c r="G21" i="2" s="1"/>
  <c r="B22" i="2"/>
  <c r="Z22" i="2" l="1"/>
  <c r="C22" i="2" s="1"/>
  <c r="D22" i="2" s="1"/>
  <c r="E22" i="2" s="1"/>
  <c r="F22" i="2" s="1"/>
  <c r="B23" i="2"/>
  <c r="Z23" i="2" l="1"/>
  <c r="C23" i="2" s="1"/>
  <c r="D23" i="2" s="1"/>
  <c r="E23" i="2" s="1"/>
  <c r="B24" i="2"/>
  <c r="B25" i="2" l="1"/>
  <c r="Z24" i="2"/>
  <c r="C24" i="2" s="1"/>
  <c r="D24" i="2" s="1"/>
  <c r="Z25" i="2" l="1"/>
  <c r="C25" i="2" s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SzL</author>
    <author/>
  </authors>
  <commentList>
    <comment ref="C3" authorId="0" shapeId="0" xr:uid="{6E79153E-9BEF-479B-A96D-3180BDD689F3}">
      <text>
        <r>
          <rPr>
            <b/>
            <sz val="9"/>
            <color indexed="81"/>
            <rFont val="Tahoma"/>
            <family val="2"/>
            <charset val="238"/>
          </rPr>
          <t>SzL:</t>
        </r>
        <r>
          <rPr>
            <sz val="9"/>
            <color indexed="81"/>
            <rFont val="Tahoma"/>
            <family val="2"/>
            <charset val="238"/>
          </rPr>
          <t xml:space="preserve">
Tavaszi és őszi hosszútávú</t>
        </r>
      </text>
    </comment>
    <comment ref="E3" authorId="1" shapeId="0" xr:uid="{00000000-0006-0000-0000-000002000000}">
      <text>
        <r>
          <rPr>
            <sz val="11"/>
            <color theme="1"/>
            <rFont val="Calibri"/>
            <family val="2"/>
            <charset val="238"/>
            <scheme val="minor"/>
          </rPr>
          <t>======
ID#AAABVkAZKR4
SzL    (2024-09-18 12:53:58)
FEC verseny; MTK verseny; Kalocsa; Szolnok; Győri verseny; Capital cup;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VgrrI3fEoMRnGu3KdlrUXX8iL5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charset val="238"/>
            <scheme val="minor"/>
          </rPr>
          <t>vagy több
======</t>
        </r>
      </text>
    </comment>
  </commentList>
</comments>
</file>

<file path=xl/sharedStrings.xml><?xml version="1.0" encoding="utf-8"?>
<sst xmlns="http://schemas.openxmlformats.org/spreadsheetml/2006/main" count="86" uniqueCount="76">
  <si>
    <t>Ranglista egyéni pontértékének kiszámításához tartozó szorzat tényezői:</t>
  </si>
  <si>
    <t>Verseny alapján történő súlyozás:</t>
  </si>
  <si>
    <t>Verseny (A):</t>
  </si>
  <si>
    <t>válassz!</t>
  </si>
  <si>
    <t>Hosszútávú rangsoroló</t>
  </si>
  <si>
    <t>Hazai klubversenyek (minden távon)</t>
  </si>
  <si>
    <t>Bp/Vidékbajn.</t>
  </si>
  <si>
    <t>Országos Bajnokság</t>
  </si>
  <si>
    <t>Kishajós válogató</t>
  </si>
  <si>
    <t>ORV</t>
  </si>
  <si>
    <t>CDJ</t>
  </si>
  <si>
    <t>Ifjúsági Olimpia</t>
  </si>
  <si>
    <t>Világkupa</t>
  </si>
  <si>
    <t>FISU Egyetemi VB</t>
  </si>
  <si>
    <t>Olimpia</t>
  </si>
  <si>
    <t>Verseny súlyozás korosztályonként:</t>
  </si>
  <si>
    <t>15-16</t>
  </si>
  <si>
    <t>17-18</t>
  </si>
  <si>
    <t>19-22</t>
  </si>
  <si>
    <t>19-100</t>
  </si>
  <si>
    <t>Indulás szerinti korosztály (B):</t>
  </si>
  <si>
    <t>serdülő</t>
  </si>
  <si>
    <t>ifjúsági</t>
  </si>
  <si>
    <t>u23</t>
  </si>
  <si>
    <t>felnőtt</t>
  </si>
  <si>
    <t>masters</t>
  </si>
  <si>
    <t>Szabadidős / Nyílt kategória alapján történő súlyozás</t>
  </si>
  <si>
    <t>Kategória (C):</t>
  </si>
  <si>
    <t>szabadidős</t>
  </si>
  <si>
    <t>nyílt</t>
  </si>
  <si>
    <t>Olimpiai / nem Olimpiai versenyszám alapján történő súlyozás</t>
  </si>
  <si>
    <t>Olimpiai / nem Olimpiai (D):</t>
  </si>
  <si>
    <t>Olimpiai</t>
  </si>
  <si>
    <t>nem Olimpiai</t>
  </si>
  <si>
    <t>Hajóegység alapján történő súlyozás</t>
  </si>
  <si>
    <t>Hajóegység (E):</t>
  </si>
  <si>
    <t>1x</t>
  </si>
  <si>
    <t>2-</t>
  </si>
  <si>
    <t>2x</t>
  </si>
  <si>
    <t>4-</t>
  </si>
  <si>
    <t>4x</t>
  </si>
  <si>
    <t>8+</t>
  </si>
  <si>
    <t>kormányos*</t>
  </si>
  <si>
    <t>Segédtáblázat a versenyeredmények pontértékének kiszámításához</t>
  </si>
  <si>
    <t xml:space="preserve"> Ranglista egyéni pontszám</t>
  </si>
  <si>
    <t>Helyezés alapján kapott pont (F):</t>
  </si>
  <si>
    <t>Versenyen indulók száma:</t>
  </si>
  <si>
    <t>Elért helyezés:</t>
  </si>
  <si>
    <t>indulók száma szerinti lépcső</t>
  </si>
  <si>
    <t>lépcső</t>
  </si>
  <si>
    <t>Olimpiai kvalifikáció az Olimpia évében:</t>
  </si>
  <si>
    <t>Számítási algoritmus:</t>
  </si>
  <si>
    <t>"indulók száma" bekérése</t>
  </si>
  <si>
    <t>"helyezés" bekérése</t>
  </si>
  <si>
    <t>"indulók száma szerinti lépcső" bekérése</t>
  </si>
  <si>
    <t>"első és második közötti lépcsőszám" bekérése</t>
  </si>
  <si>
    <t>"az első helyezett pontértéke" = 100 - (24- "indulók száma") * "indulók száma szerinti lépcső"</t>
  </si>
  <si>
    <t>eredmények</t>
  </si>
  <si>
    <t>"minden további helyezés közötti lépcső"="az első helyezett pontértéke" / ("indulók száma"  - 1 + "első és második közötti lépcsőszám")</t>
  </si>
  <si>
    <t>"a második helyezett pontértéke" = "az első helyezett pontértéke" -  "első és második közötti lépcsőszám" * "minden további helyezés közötti lépcső"</t>
  </si>
  <si>
    <t>"a további helyezések pontértéke" = "a második helyezett pontértéke" - ("helyezés"-2)* "minden további helyezés közötti lépcső"</t>
  </si>
  <si>
    <t>Indulók száma:</t>
  </si>
  <si>
    <t>Helyezés:</t>
  </si>
  <si>
    <t>ne itt írd be, hanem  a "számítás" munkalapon C30 és C31-be!</t>
  </si>
  <si>
    <t>Ranglista egyéni pontszámok:</t>
  </si>
  <si>
    <t>Evezős MEFOB</t>
  </si>
  <si>
    <t>Evezős VB</t>
  </si>
  <si>
    <t>F táblázat paraméterei:</t>
  </si>
  <si>
    <t>első és második közötti lépcsőszám</t>
  </si>
  <si>
    <t>Felnőtt Olimpiai kvalifikáció</t>
  </si>
  <si>
    <t>Evezős EB</t>
  </si>
  <si>
    <t>Egyetemi játékok</t>
  </si>
  <si>
    <r>
      <t>Amelyik versenyző/csapat nem kerül döntőbe, vagy bármelyik kisdöntőbe (tehát helyezése nem határozható meg), annak az "F" tényezője megegyezik az utolsó helyezettével.</t>
    </r>
    <r>
      <rPr>
        <b/>
        <sz val="11"/>
        <color theme="1"/>
        <rFont val="Calibri"/>
        <family val="2"/>
        <charset val="238"/>
      </rPr>
      <t xml:space="preserve">
Példák:</t>
    </r>
    <r>
      <rPr>
        <sz val="11"/>
        <color theme="1"/>
        <rFont val="Calibri"/>
        <family val="2"/>
        <charset val="238"/>
      </rPr>
      <t xml:space="preserve">
- 23 indulóból a 2.helyezettnek 91,4 lesz az "F" tényezője,
- ha 23 induló esetén csak A döntőt rendeznek, akkor a 6. helyezettnek 74,8 lesz a "F" tényezője, akik nem jutottak döntőbe azonak pedig 4,2.
- ha 24-nél többen indulnak a versenyszámban, akkor a  24 indulóra vonatkozó sor használandó. A 25. helyezettnek és a továbbiaknak pedig ugyan annyi lesz az "F" tényezőjük mint a 24. nek.</t>
    </r>
  </si>
  <si>
    <r>
      <rPr>
        <b/>
        <sz val="11"/>
        <color theme="1"/>
        <rFont val="Calibri"/>
        <family val="2"/>
        <charset val="238"/>
        <scheme val="minor"/>
      </rPr>
      <t xml:space="preserve">Szabályok:
</t>
    </r>
    <r>
      <rPr>
        <sz val="11"/>
        <color theme="1"/>
        <rFont val="Calibri"/>
        <scheme val="minor"/>
      </rPr>
      <t xml:space="preserve">
* Nemzetközi eredmények csak akkor számítanak, ha a mezőny első 2/3 ában végzett a csapat.
* Felnőtt VB.-n a következő eredmények vagy jobbak 20 000 pont jutalmat kapnak: 1x: 13.; 2x: 12.; 4x: 8.;  2-:12.; 4-:8.; 8+:6.
* Felnőtt Beach sprint VB. -n a következő helyezések  20 000 pont jutalmat kapnak: Női Solo: 8; Férfi Solo: 8; Mix 2x: 8.
* Felnőtt para VB.-n a következő helyezések  20 000 pont jutalmat kapnak:: PR1M1x: 8; PR1W1x: 8  PR2Mix2x: 8;  PR3Mix2x:8; PR3Mix4+:5.
* Ahol UP a korosztály (para versenyszámoknál), ott az ifjúsági korosztályra vonatkozó szorzó legyen érvényes.</t>
    </r>
  </si>
  <si>
    <t>Eredmény:</t>
  </si>
  <si>
    <t>Ezekben a cellákban állítandó be az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</si>
</sst>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0.0"/>
    <numFmt numFmtId="166" formatCode="_-* #,##0_-;\-* #,##0_-;_-* &quot;-&quot;??_-;_-@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rgb="FFD0E0E3"/>
        <bgColor rgb="FFD0E0E3"/>
      </patternFill>
    </fill>
    <fill>
      <patternFill patternType="solid">
        <fgColor rgb="FFFFD966"/>
        <bgColor rgb="FFFFD966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13"/>
    <xf numFmtId="0" fontId="10" fillId="0" borderId="13"/>
  </cellStyleXfs>
  <cellXfs count="10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5" xfId="0" applyFont="1" applyBorder="1"/>
    <xf numFmtId="0" fontId="4" fillId="0" borderId="19" xfId="0" applyFont="1" applyBorder="1"/>
    <xf numFmtId="0" fontId="5" fillId="0" borderId="4" xfId="0" applyFont="1" applyBorder="1" applyAlignment="1">
      <alignment horizontal="center"/>
    </xf>
    <xf numFmtId="165" fontId="4" fillId="0" borderId="20" xfId="0" applyNumberFormat="1" applyFont="1" applyBorder="1"/>
    <xf numFmtId="165" fontId="4" fillId="0" borderId="21" xfId="0" applyNumberFormat="1" applyFont="1" applyBorder="1"/>
    <xf numFmtId="165" fontId="4" fillId="0" borderId="22" xfId="0" applyNumberFormat="1" applyFont="1" applyBorder="1"/>
    <xf numFmtId="165" fontId="4" fillId="0" borderId="23" xfId="0" applyNumberFormat="1" applyFont="1" applyBorder="1"/>
    <xf numFmtId="165" fontId="4" fillId="0" borderId="0" xfId="0" applyNumberFormat="1" applyFont="1"/>
    <xf numFmtId="165" fontId="4" fillId="0" borderId="24" xfId="0" applyNumberFormat="1" applyFont="1" applyBorder="1"/>
    <xf numFmtId="0" fontId="5" fillId="0" borderId="6" xfId="0" applyFont="1" applyBorder="1" applyAlignment="1">
      <alignment horizontal="center"/>
    </xf>
    <xf numFmtId="165" fontId="4" fillId="0" borderId="25" xfId="0" applyNumberFormat="1" applyFont="1" applyBorder="1"/>
    <xf numFmtId="165" fontId="4" fillId="0" borderId="26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5" borderId="1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4" fillId="9" borderId="27" xfId="0" applyNumberFormat="1" applyFont="1" applyFill="1" applyBorder="1" applyAlignment="1">
      <alignment horizontal="right"/>
    </xf>
    <xf numFmtId="2" fontId="4" fillId="10" borderId="27" xfId="0" applyNumberFormat="1" applyFont="1" applyFill="1" applyBorder="1" applyAlignment="1">
      <alignment horizontal="right"/>
    </xf>
    <xf numFmtId="2" fontId="4" fillId="10" borderId="27" xfId="0" applyNumberFormat="1" applyFont="1" applyFill="1" applyBorder="1"/>
    <xf numFmtId="0" fontId="5" fillId="6" borderId="27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0" fontId="3" fillId="0" borderId="12" xfId="0" applyFont="1" applyBorder="1"/>
    <xf numFmtId="0" fontId="4" fillId="7" borderId="2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5" fillId="6" borderId="30" xfId="0" applyNumberFormat="1" applyFont="1" applyFill="1" applyBorder="1" applyAlignment="1">
      <alignment horizontal="center" vertical="center" wrapText="1"/>
    </xf>
    <xf numFmtId="166" fontId="2" fillId="8" borderId="29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3" fillId="0" borderId="2" xfId="0" applyFont="1" applyBorder="1"/>
    <xf numFmtId="0" fontId="5" fillId="3" borderId="13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top" wrapText="1"/>
    </xf>
    <xf numFmtId="0" fontId="4" fillId="11" borderId="8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40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4" fillId="11" borderId="4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  <xf numFmtId="0" fontId="5" fillId="6" borderId="14" xfId="0" applyFont="1" applyFill="1" applyBorder="1" applyAlignment="1">
      <alignment horizontal="center" wrapText="1"/>
    </xf>
    <xf numFmtId="0" fontId="3" fillId="0" borderId="18" xfId="0" applyFont="1" applyBorder="1"/>
    <xf numFmtId="0" fontId="5" fillId="6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165" fontId="4" fillId="0" borderId="31" xfId="0" applyNumberFormat="1" applyFont="1" applyBorder="1" applyAlignment="1">
      <alignment horizontal="left" vertical="center" wrapText="1"/>
    </xf>
    <xf numFmtId="0" fontId="0" fillId="0" borderId="32" xfId="0" applyBorder="1"/>
    <xf numFmtId="0" fontId="0" fillId="0" borderId="34" xfId="0" applyBorder="1"/>
    <xf numFmtId="0" fontId="0" fillId="0" borderId="13" xfId="0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4" fillId="9" borderId="27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5" fillId="12" borderId="27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 xr:uid="{527B624B-0CB6-4254-9133-49FD3DFFB256}"/>
    <cellStyle name="Normál 3" xfId="2" xr:uid="{60D0EA7C-F33D-4917-ADCE-9AC66C02B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24 vagy több</c:v>
          </c:tx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táblázat'!$B$3:$Y$3</c:f>
              <c:numCache>
                <c:formatCode>0.0</c:formatCode>
                <c:ptCount val="24"/>
                <c:pt idx="0">
                  <c:v>100</c:v>
                </c:pt>
                <c:pt idx="1">
                  <c:v>92.741935483870975</c:v>
                </c:pt>
                <c:pt idx="2">
                  <c:v>88.709677419354847</c:v>
                </c:pt>
                <c:pt idx="3">
                  <c:v>84.677419354838719</c:v>
                </c:pt>
                <c:pt idx="4">
                  <c:v>80.645161290322591</c:v>
                </c:pt>
                <c:pt idx="5">
                  <c:v>76.612903225806463</c:v>
                </c:pt>
                <c:pt idx="6">
                  <c:v>72.580645161290334</c:v>
                </c:pt>
                <c:pt idx="7">
                  <c:v>68.548387096774206</c:v>
                </c:pt>
                <c:pt idx="8">
                  <c:v>64.516129032258078</c:v>
                </c:pt>
                <c:pt idx="9">
                  <c:v>60.48387096774195</c:v>
                </c:pt>
                <c:pt idx="10">
                  <c:v>56.451612903225822</c:v>
                </c:pt>
                <c:pt idx="11">
                  <c:v>52.419354838709694</c:v>
                </c:pt>
                <c:pt idx="12">
                  <c:v>48.387096774193566</c:v>
                </c:pt>
                <c:pt idx="13">
                  <c:v>44.354838709677438</c:v>
                </c:pt>
                <c:pt idx="14">
                  <c:v>40.32258064516131</c:v>
                </c:pt>
                <c:pt idx="15">
                  <c:v>36.290322580645181</c:v>
                </c:pt>
                <c:pt idx="16">
                  <c:v>32.258064516129053</c:v>
                </c:pt>
                <c:pt idx="17">
                  <c:v>28.225806451612925</c:v>
                </c:pt>
                <c:pt idx="18">
                  <c:v>24.193548387096797</c:v>
                </c:pt>
                <c:pt idx="19">
                  <c:v>20.161290322580669</c:v>
                </c:pt>
                <c:pt idx="20">
                  <c:v>16.129032258064541</c:v>
                </c:pt>
                <c:pt idx="21">
                  <c:v>12.096774193548413</c:v>
                </c:pt>
                <c:pt idx="22">
                  <c:v>8.0645161290322847</c:v>
                </c:pt>
                <c:pt idx="23">
                  <c:v>4.0322580645161556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F-434B-BB4A-78E011CE12A4}"/>
            </c:ext>
          </c:extLst>
        </c:ser>
        <c:ser>
          <c:idx val="1"/>
          <c:order val="1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táblázat'!$B$4:$X$4</c:f>
              <c:numCache>
                <c:formatCode>0.0</c:formatCode>
                <c:ptCount val="23"/>
                <c:pt idx="0">
                  <c:v>98.9</c:v>
                </c:pt>
                <c:pt idx="1">
                  <c:v>91.420168067226896</c:v>
                </c:pt>
                <c:pt idx="2">
                  <c:v>87.264705882352942</c:v>
                </c:pt>
                <c:pt idx="3">
                  <c:v>83.109243697478988</c:v>
                </c:pt>
                <c:pt idx="4">
                  <c:v>78.953781512605033</c:v>
                </c:pt>
                <c:pt idx="5">
                  <c:v>74.798319327731079</c:v>
                </c:pt>
                <c:pt idx="6">
                  <c:v>70.642857142857125</c:v>
                </c:pt>
                <c:pt idx="7">
                  <c:v>66.48739495798317</c:v>
                </c:pt>
                <c:pt idx="8">
                  <c:v>62.331932773109223</c:v>
                </c:pt>
                <c:pt idx="9">
                  <c:v>58.176470588235276</c:v>
                </c:pt>
                <c:pt idx="10">
                  <c:v>54.021008403361328</c:v>
                </c:pt>
                <c:pt idx="11">
                  <c:v>49.865546218487381</c:v>
                </c:pt>
                <c:pt idx="12">
                  <c:v>45.710084033613434</c:v>
                </c:pt>
                <c:pt idx="13">
                  <c:v>41.554621848739487</c:v>
                </c:pt>
                <c:pt idx="14">
                  <c:v>37.399159663865539</c:v>
                </c:pt>
                <c:pt idx="15">
                  <c:v>33.243697478991592</c:v>
                </c:pt>
                <c:pt idx="16">
                  <c:v>29.088235294117641</c:v>
                </c:pt>
                <c:pt idx="17">
                  <c:v>24.932773109243691</c:v>
                </c:pt>
                <c:pt idx="18">
                  <c:v>20.77731092436974</c:v>
                </c:pt>
                <c:pt idx="19">
                  <c:v>16.621848739495789</c:v>
                </c:pt>
                <c:pt idx="20">
                  <c:v>12.466386554621838</c:v>
                </c:pt>
                <c:pt idx="21">
                  <c:v>8.3109243697478874</c:v>
                </c:pt>
                <c:pt idx="22">
                  <c:v>4.1554621848739375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F-434B-BB4A-78E011CE12A4}"/>
            </c:ext>
          </c:extLst>
        </c:ser>
        <c:ser>
          <c:idx val="2"/>
          <c:order val="2"/>
          <c:spPr>
            <a:ln w="28575" cmpd="sng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táblázat'!$B$5:$W$5</c:f>
              <c:numCache>
                <c:formatCode>0.0</c:formatCode>
                <c:ptCount val="22"/>
                <c:pt idx="0">
                  <c:v>97.800000000000011</c:v>
                </c:pt>
                <c:pt idx="1">
                  <c:v>90.078947368421069</c:v>
                </c:pt>
                <c:pt idx="2">
                  <c:v>85.789473684210549</c:v>
                </c:pt>
                <c:pt idx="3">
                  <c:v>81.500000000000028</c:v>
                </c:pt>
                <c:pt idx="4">
                  <c:v>77.210526315789508</c:v>
                </c:pt>
                <c:pt idx="5">
                  <c:v>72.921052631578988</c:v>
                </c:pt>
                <c:pt idx="6">
                  <c:v>68.631578947368467</c:v>
                </c:pt>
                <c:pt idx="7">
                  <c:v>64.342105263157947</c:v>
                </c:pt>
                <c:pt idx="8">
                  <c:v>60.05263157894742</c:v>
                </c:pt>
                <c:pt idx="9">
                  <c:v>55.763157894736892</c:v>
                </c:pt>
                <c:pt idx="10">
                  <c:v>51.473684210526365</c:v>
                </c:pt>
                <c:pt idx="11">
                  <c:v>47.184210526315837</c:v>
                </c:pt>
                <c:pt idx="12">
                  <c:v>42.89473684210531</c:v>
                </c:pt>
                <c:pt idx="13">
                  <c:v>38.605263157894782</c:v>
                </c:pt>
                <c:pt idx="14">
                  <c:v>34.315789473684255</c:v>
                </c:pt>
                <c:pt idx="15">
                  <c:v>30.026315789473728</c:v>
                </c:pt>
                <c:pt idx="16">
                  <c:v>25.7368421052632</c:v>
                </c:pt>
                <c:pt idx="17">
                  <c:v>21.447368421052673</c:v>
                </c:pt>
                <c:pt idx="18">
                  <c:v>17.157894736842145</c:v>
                </c:pt>
                <c:pt idx="19">
                  <c:v>12.868421052631618</c:v>
                </c:pt>
                <c:pt idx="20">
                  <c:v>8.5789473684210904</c:v>
                </c:pt>
                <c:pt idx="21">
                  <c:v>4.2894736842105639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F-434B-BB4A-78E011CE12A4}"/>
            </c:ext>
          </c:extLst>
        </c:ser>
        <c:ser>
          <c:idx val="3"/>
          <c:order val="3"/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táblázat'!$B$6:$V$6</c:f>
              <c:numCache>
                <c:formatCode>0.0</c:formatCode>
                <c:ptCount val="21"/>
                <c:pt idx="0">
                  <c:v>96.700000000000017</c:v>
                </c:pt>
                <c:pt idx="1">
                  <c:v>88.715596330275247</c:v>
                </c:pt>
                <c:pt idx="2">
                  <c:v>84.279816513761489</c:v>
                </c:pt>
                <c:pt idx="3">
                  <c:v>79.844036697247731</c:v>
                </c:pt>
                <c:pt idx="4">
                  <c:v>75.408256880733973</c:v>
                </c:pt>
                <c:pt idx="5">
                  <c:v>70.972477064220215</c:v>
                </c:pt>
                <c:pt idx="6">
                  <c:v>66.536697247706456</c:v>
                </c:pt>
                <c:pt idx="7">
                  <c:v>62.100917431192691</c:v>
                </c:pt>
                <c:pt idx="8">
                  <c:v>57.665137614678926</c:v>
                </c:pt>
                <c:pt idx="9">
                  <c:v>53.229357798165161</c:v>
                </c:pt>
                <c:pt idx="10">
                  <c:v>48.793577981651396</c:v>
                </c:pt>
                <c:pt idx="11">
                  <c:v>44.357798165137631</c:v>
                </c:pt>
                <c:pt idx="12">
                  <c:v>39.922018348623865</c:v>
                </c:pt>
                <c:pt idx="13">
                  <c:v>35.4862385321101</c:v>
                </c:pt>
                <c:pt idx="14">
                  <c:v>31.050458715596339</c:v>
                </c:pt>
                <c:pt idx="15">
                  <c:v>26.614678899082577</c:v>
                </c:pt>
                <c:pt idx="16">
                  <c:v>22.178899082568815</c:v>
                </c:pt>
                <c:pt idx="17">
                  <c:v>17.743119266055054</c:v>
                </c:pt>
                <c:pt idx="18">
                  <c:v>13.307339449541292</c:v>
                </c:pt>
                <c:pt idx="19">
                  <c:v>8.8715596330275304</c:v>
                </c:pt>
                <c:pt idx="20">
                  <c:v>4.4357798165137678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BF-434B-BB4A-78E011CE12A4}"/>
            </c:ext>
          </c:extLst>
        </c:ser>
        <c:ser>
          <c:idx val="4"/>
          <c:order val="4"/>
          <c:spPr>
            <a:ln w="28575" cmpd="sng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táblázat'!$B$7:$U$7</c:f>
              <c:numCache>
                <c:formatCode>0.0</c:formatCode>
                <c:ptCount val="20"/>
                <c:pt idx="0">
                  <c:v>95.600000000000023</c:v>
                </c:pt>
                <c:pt idx="1">
                  <c:v>87.326923076923094</c:v>
                </c:pt>
                <c:pt idx="2">
                  <c:v>82.730769230769255</c:v>
                </c:pt>
                <c:pt idx="3">
                  <c:v>78.134615384615415</c:v>
                </c:pt>
                <c:pt idx="4">
                  <c:v>73.538461538461576</c:v>
                </c:pt>
                <c:pt idx="5">
                  <c:v>68.942307692307736</c:v>
                </c:pt>
                <c:pt idx="6">
                  <c:v>64.346153846153896</c:v>
                </c:pt>
                <c:pt idx="7">
                  <c:v>59.75000000000005</c:v>
                </c:pt>
                <c:pt idx="8">
                  <c:v>55.153846153846203</c:v>
                </c:pt>
                <c:pt idx="9">
                  <c:v>50.557692307692356</c:v>
                </c:pt>
                <c:pt idx="10">
                  <c:v>45.96153846153851</c:v>
                </c:pt>
                <c:pt idx="11">
                  <c:v>41.365384615384663</c:v>
                </c:pt>
                <c:pt idx="12">
                  <c:v>36.769230769230816</c:v>
                </c:pt>
                <c:pt idx="13">
                  <c:v>32.17307692307697</c:v>
                </c:pt>
                <c:pt idx="14">
                  <c:v>27.576923076923123</c:v>
                </c:pt>
                <c:pt idx="15">
                  <c:v>22.980769230769276</c:v>
                </c:pt>
                <c:pt idx="16">
                  <c:v>18.384615384615429</c:v>
                </c:pt>
                <c:pt idx="17">
                  <c:v>13.788461538461583</c:v>
                </c:pt>
                <c:pt idx="18">
                  <c:v>9.192307692307736</c:v>
                </c:pt>
                <c:pt idx="19">
                  <c:v>4.5961538461538893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BF-434B-BB4A-78E011CE12A4}"/>
            </c:ext>
          </c:extLst>
        </c:ser>
        <c:ser>
          <c:idx val="5"/>
          <c:order val="5"/>
          <c:spPr>
            <a:ln w="28575" cmpd="sng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táblázat'!$B$8:$T$8</c:f>
              <c:numCache>
                <c:formatCode>0.0</c:formatCode>
                <c:ptCount val="19"/>
                <c:pt idx="0">
                  <c:v>94.500000000000028</c:v>
                </c:pt>
                <c:pt idx="1">
                  <c:v>85.909090909090935</c:v>
                </c:pt>
                <c:pt idx="2">
                  <c:v>81.136363636363654</c:v>
                </c:pt>
                <c:pt idx="3">
                  <c:v>76.363636363636374</c:v>
                </c:pt>
                <c:pt idx="4">
                  <c:v>71.590909090909093</c:v>
                </c:pt>
                <c:pt idx="5">
                  <c:v>66.818181818181813</c:v>
                </c:pt>
                <c:pt idx="6">
                  <c:v>62.04545454545454</c:v>
                </c:pt>
                <c:pt idx="7">
                  <c:v>57.272727272727266</c:v>
                </c:pt>
                <c:pt idx="8">
                  <c:v>52.499999999999993</c:v>
                </c:pt>
                <c:pt idx="9">
                  <c:v>47.72727272727272</c:v>
                </c:pt>
                <c:pt idx="10">
                  <c:v>42.954545454545446</c:v>
                </c:pt>
                <c:pt idx="11">
                  <c:v>38.181818181818173</c:v>
                </c:pt>
                <c:pt idx="12">
                  <c:v>33.409090909090899</c:v>
                </c:pt>
                <c:pt idx="13">
                  <c:v>28.636363636363626</c:v>
                </c:pt>
                <c:pt idx="14">
                  <c:v>23.863636363636353</c:v>
                </c:pt>
                <c:pt idx="15">
                  <c:v>19.090909090909079</c:v>
                </c:pt>
                <c:pt idx="16">
                  <c:v>14.318181818181806</c:v>
                </c:pt>
                <c:pt idx="17">
                  <c:v>9.5454545454545325</c:v>
                </c:pt>
                <c:pt idx="18">
                  <c:v>4.7727272727272583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BF-434B-BB4A-78E011CE12A4}"/>
            </c:ext>
          </c:extLst>
        </c:ser>
        <c:ser>
          <c:idx val="6"/>
          <c:order val="6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táblázat'!$B$9:$S$9</c:f>
              <c:numCache>
                <c:formatCode>0.0</c:formatCode>
                <c:ptCount val="18"/>
                <c:pt idx="0">
                  <c:v>93.400000000000034</c:v>
                </c:pt>
                <c:pt idx="1">
                  <c:v>84.457446808510667</c:v>
                </c:pt>
                <c:pt idx="2">
                  <c:v>79.489361702127681</c:v>
                </c:pt>
                <c:pt idx="3">
                  <c:v>74.521276595744695</c:v>
                </c:pt>
                <c:pt idx="4">
                  <c:v>69.553191489361708</c:v>
                </c:pt>
                <c:pt idx="5">
                  <c:v>64.585106382978722</c:v>
                </c:pt>
                <c:pt idx="6">
                  <c:v>59.617021276595743</c:v>
                </c:pt>
                <c:pt idx="7">
                  <c:v>54.648936170212764</c:v>
                </c:pt>
                <c:pt idx="8">
                  <c:v>49.680851063829785</c:v>
                </c:pt>
                <c:pt idx="9">
                  <c:v>44.712765957446805</c:v>
                </c:pt>
                <c:pt idx="10">
                  <c:v>39.744680851063826</c:v>
                </c:pt>
                <c:pt idx="11">
                  <c:v>34.776595744680847</c:v>
                </c:pt>
                <c:pt idx="12">
                  <c:v>29.808510638297868</c:v>
                </c:pt>
                <c:pt idx="13">
                  <c:v>24.840425531914889</c:v>
                </c:pt>
                <c:pt idx="14">
                  <c:v>19.87234042553191</c:v>
                </c:pt>
                <c:pt idx="15">
                  <c:v>14.90425531914893</c:v>
                </c:pt>
                <c:pt idx="16">
                  <c:v>9.9361702127659512</c:v>
                </c:pt>
                <c:pt idx="17">
                  <c:v>4.9680851063829712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BF-434B-BB4A-78E011CE12A4}"/>
            </c:ext>
          </c:extLst>
        </c:ser>
        <c:ser>
          <c:idx val="7"/>
          <c:order val="7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táblázat'!$B$10:$R$10</c:f>
              <c:numCache>
                <c:formatCode>0.0</c:formatCode>
                <c:ptCount val="17"/>
                <c:pt idx="0">
                  <c:v>92.30000000000004</c:v>
                </c:pt>
                <c:pt idx="1">
                  <c:v>82.966292134831491</c:v>
                </c:pt>
                <c:pt idx="2">
                  <c:v>77.780898876404521</c:v>
                </c:pt>
                <c:pt idx="3">
                  <c:v>72.595505617977551</c:v>
                </c:pt>
                <c:pt idx="4">
                  <c:v>67.410112359550581</c:v>
                </c:pt>
                <c:pt idx="5">
                  <c:v>62.224719101123611</c:v>
                </c:pt>
                <c:pt idx="6">
                  <c:v>57.039325842696641</c:v>
                </c:pt>
                <c:pt idx="7">
                  <c:v>51.853932584269671</c:v>
                </c:pt>
                <c:pt idx="8">
                  <c:v>46.668539325842701</c:v>
                </c:pt>
                <c:pt idx="9">
                  <c:v>41.483146067415731</c:v>
                </c:pt>
                <c:pt idx="10">
                  <c:v>36.297752808988761</c:v>
                </c:pt>
                <c:pt idx="11">
                  <c:v>31.112359550561791</c:v>
                </c:pt>
                <c:pt idx="12">
                  <c:v>25.926966292134821</c:v>
                </c:pt>
                <c:pt idx="13">
                  <c:v>20.741573033707851</c:v>
                </c:pt>
                <c:pt idx="14">
                  <c:v>15.556179775280883</c:v>
                </c:pt>
                <c:pt idx="15">
                  <c:v>10.370786516853915</c:v>
                </c:pt>
                <c:pt idx="16">
                  <c:v>5.1853932584269469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BF-434B-BB4A-78E011CE12A4}"/>
            </c:ext>
          </c:extLst>
        </c:ser>
        <c:ser>
          <c:idx val="8"/>
          <c:order val="8"/>
          <c:spPr>
            <a:ln w="28575" cmpd="sng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táblázat'!$B$11:$Q$11</c:f>
              <c:numCache>
                <c:formatCode>0.0</c:formatCode>
                <c:ptCount val="16"/>
                <c:pt idx="0">
                  <c:v>91.200000000000045</c:v>
                </c:pt>
                <c:pt idx="1">
                  <c:v>81.428571428571473</c:v>
                </c:pt>
                <c:pt idx="2">
                  <c:v>76.000000000000043</c:v>
                </c:pt>
                <c:pt idx="3">
                  <c:v>70.571428571428612</c:v>
                </c:pt>
                <c:pt idx="4">
                  <c:v>65.142857142857181</c:v>
                </c:pt>
                <c:pt idx="5">
                  <c:v>59.714285714285751</c:v>
                </c:pt>
                <c:pt idx="6">
                  <c:v>54.28571428571432</c:v>
                </c:pt>
                <c:pt idx="7">
                  <c:v>48.85714285714289</c:v>
                </c:pt>
                <c:pt idx="8">
                  <c:v>43.428571428571459</c:v>
                </c:pt>
                <c:pt idx="9">
                  <c:v>38.000000000000028</c:v>
                </c:pt>
                <c:pt idx="10">
                  <c:v>32.571428571428598</c:v>
                </c:pt>
                <c:pt idx="11">
                  <c:v>27.142857142857167</c:v>
                </c:pt>
                <c:pt idx="12">
                  <c:v>21.714285714285737</c:v>
                </c:pt>
                <c:pt idx="13">
                  <c:v>16.285714285714306</c:v>
                </c:pt>
                <c:pt idx="14">
                  <c:v>10.857142857142875</c:v>
                </c:pt>
                <c:pt idx="15">
                  <c:v>5.4285714285714439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BF-434B-BB4A-78E011CE12A4}"/>
            </c:ext>
          </c:extLst>
        </c:ser>
        <c:ser>
          <c:idx val="9"/>
          <c:order val="9"/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táblázat'!$B$12:$P$12</c:f>
              <c:numCache>
                <c:formatCode>0.0</c:formatCode>
                <c:ptCount val="15"/>
                <c:pt idx="0">
                  <c:v>90.100000000000051</c:v>
                </c:pt>
                <c:pt idx="1">
                  <c:v>79.835443037974727</c:v>
                </c:pt>
                <c:pt idx="2">
                  <c:v>74.132911392405106</c:v>
                </c:pt>
                <c:pt idx="3">
                  <c:v>68.430379746835484</c:v>
                </c:pt>
                <c:pt idx="4">
                  <c:v>62.727848101265863</c:v>
                </c:pt>
                <c:pt idx="5">
                  <c:v>57.025316455696242</c:v>
                </c:pt>
                <c:pt idx="6">
                  <c:v>51.32278481012662</c:v>
                </c:pt>
                <c:pt idx="7">
                  <c:v>45.620253164556999</c:v>
                </c:pt>
                <c:pt idx="8">
                  <c:v>39.917721518987378</c:v>
                </c:pt>
                <c:pt idx="9">
                  <c:v>34.215189873417756</c:v>
                </c:pt>
                <c:pt idx="10">
                  <c:v>28.512658227848135</c:v>
                </c:pt>
                <c:pt idx="11">
                  <c:v>22.810126582278514</c:v>
                </c:pt>
                <c:pt idx="12">
                  <c:v>17.107594936708892</c:v>
                </c:pt>
                <c:pt idx="13">
                  <c:v>11.405063291139269</c:v>
                </c:pt>
                <c:pt idx="14">
                  <c:v>5.7025316455696462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BF-434B-BB4A-78E011CE12A4}"/>
            </c:ext>
          </c:extLst>
        </c:ser>
        <c:ser>
          <c:idx val="10"/>
          <c:order val="10"/>
          <c:spPr>
            <a:ln w="28575" cmpd="sng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táblázat'!$B$13:$O$13</c:f>
              <c:numCache>
                <c:formatCode>0.0</c:formatCode>
                <c:ptCount val="14"/>
                <c:pt idx="0">
                  <c:v>89.000000000000057</c:v>
                </c:pt>
                <c:pt idx="1">
                  <c:v>78.175675675675734</c:v>
                </c:pt>
                <c:pt idx="2">
                  <c:v>72.162162162162218</c:v>
                </c:pt>
                <c:pt idx="3">
                  <c:v>66.148648648648702</c:v>
                </c:pt>
                <c:pt idx="4">
                  <c:v>60.135135135135187</c:v>
                </c:pt>
                <c:pt idx="5">
                  <c:v>54.121621621621671</c:v>
                </c:pt>
                <c:pt idx="6">
                  <c:v>48.108108108108155</c:v>
                </c:pt>
                <c:pt idx="7">
                  <c:v>42.094594594594639</c:v>
                </c:pt>
                <c:pt idx="8">
                  <c:v>36.081081081081123</c:v>
                </c:pt>
                <c:pt idx="9">
                  <c:v>30.067567567567608</c:v>
                </c:pt>
                <c:pt idx="10">
                  <c:v>24.054054054054092</c:v>
                </c:pt>
                <c:pt idx="11">
                  <c:v>18.040540540540576</c:v>
                </c:pt>
                <c:pt idx="12">
                  <c:v>12.02702702702706</c:v>
                </c:pt>
                <c:pt idx="13">
                  <c:v>6.0135135135135434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BF-434B-BB4A-78E011CE12A4}"/>
            </c:ext>
          </c:extLst>
        </c:ser>
        <c:ser>
          <c:idx val="11"/>
          <c:order val="11"/>
          <c:spPr>
            <a:ln w="28575" cmpd="sng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táblázat'!$B$14:$N$14</c:f>
              <c:numCache>
                <c:formatCode>0.0</c:formatCode>
                <c:ptCount val="13"/>
                <c:pt idx="0">
                  <c:v>87.900000000000063</c:v>
                </c:pt>
                <c:pt idx="1">
                  <c:v>76.434782608695713</c:v>
                </c:pt>
                <c:pt idx="2">
                  <c:v>70.065217391304401</c:v>
                </c:pt>
                <c:pt idx="3">
                  <c:v>63.695652173913089</c:v>
                </c:pt>
                <c:pt idx="4">
                  <c:v>57.326086956521777</c:v>
                </c:pt>
                <c:pt idx="5">
                  <c:v>50.956521739130466</c:v>
                </c:pt>
                <c:pt idx="6">
                  <c:v>44.586956521739154</c:v>
                </c:pt>
                <c:pt idx="7">
                  <c:v>38.217391304347842</c:v>
                </c:pt>
                <c:pt idx="8">
                  <c:v>31.847826086956534</c:v>
                </c:pt>
                <c:pt idx="9">
                  <c:v>25.478260869565226</c:v>
                </c:pt>
                <c:pt idx="10">
                  <c:v>19.108695652173918</c:v>
                </c:pt>
                <c:pt idx="11">
                  <c:v>12.739130434782609</c:v>
                </c:pt>
                <c:pt idx="12">
                  <c:v>6.3695652173913011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BF-434B-BB4A-78E011CE12A4}"/>
            </c:ext>
          </c:extLst>
        </c:ser>
        <c:ser>
          <c:idx val="12"/>
          <c:order val="12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táblázat'!$B$15:$M$15</c:f>
              <c:numCache>
                <c:formatCode>0.0</c:formatCode>
                <c:ptCount val="12"/>
                <c:pt idx="0">
                  <c:v>86.800000000000068</c:v>
                </c:pt>
                <c:pt idx="1">
                  <c:v>74.593750000000057</c:v>
                </c:pt>
                <c:pt idx="2">
                  <c:v>67.812500000000057</c:v>
                </c:pt>
                <c:pt idx="3">
                  <c:v>61.03125000000005</c:v>
                </c:pt>
                <c:pt idx="4">
                  <c:v>54.250000000000043</c:v>
                </c:pt>
                <c:pt idx="5">
                  <c:v>47.468750000000036</c:v>
                </c:pt>
                <c:pt idx="6">
                  <c:v>40.687500000000028</c:v>
                </c:pt>
                <c:pt idx="7">
                  <c:v>33.906250000000021</c:v>
                </c:pt>
                <c:pt idx="8">
                  <c:v>27.125000000000014</c:v>
                </c:pt>
                <c:pt idx="9">
                  <c:v>20.343750000000007</c:v>
                </c:pt>
                <c:pt idx="10">
                  <c:v>13.562500000000002</c:v>
                </c:pt>
                <c:pt idx="11">
                  <c:v>6.7812499999999964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BF-434B-BB4A-78E011CE12A4}"/>
            </c:ext>
          </c:extLst>
        </c:ser>
        <c:ser>
          <c:idx val="13"/>
          <c:order val="13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táblázat'!$B$16:$L$16</c:f>
              <c:numCache>
                <c:formatCode>0.0</c:formatCode>
                <c:ptCount val="11"/>
                <c:pt idx="0">
                  <c:v>85.700000000000074</c:v>
                </c:pt>
                <c:pt idx="1">
                  <c:v>72.627118644067863</c:v>
                </c:pt>
                <c:pt idx="2">
                  <c:v>65.364406779661081</c:v>
                </c:pt>
                <c:pt idx="3">
                  <c:v>58.101694915254299</c:v>
                </c:pt>
                <c:pt idx="4">
                  <c:v>50.838983050847517</c:v>
                </c:pt>
                <c:pt idx="5">
                  <c:v>43.576271186440735</c:v>
                </c:pt>
                <c:pt idx="6">
                  <c:v>36.313559322033953</c:v>
                </c:pt>
                <c:pt idx="7">
                  <c:v>29.050847457627167</c:v>
                </c:pt>
                <c:pt idx="8">
                  <c:v>21.788135593220382</c:v>
                </c:pt>
                <c:pt idx="9">
                  <c:v>14.525423728813596</c:v>
                </c:pt>
                <c:pt idx="10">
                  <c:v>7.2627118644068105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BF-434B-BB4A-78E011CE12A4}"/>
            </c:ext>
          </c:extLst>
        </c:ser>
        <c:ser>
          <c:idx val="14"/>
          <c:order val="14"/>
          <c:spPr>
            <a:ln w="28575" cmpd="sng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táblázat'!$B$17:$K$17</c:f>
              <c:numCache>
                <c:formatCode>0.0</c:formatCode>
                <c:ptCount val="10"/>
                <c:pt idx="0">
                  <c:v>84.60000000000008</c:v>
                </c:pt>
                <c:pt idx="1">
                  <c:v>70.500000000000071</c:v>
                </c:pt>
                <c:pt idx="2">
                  <c:v>62.666666666666728</c:v>
                </c:pt>
                <c:pt idx="3">
                  <c:v>54.833333333333385</c:v>
                </c:pt>
                <c:pt idx="4">
                  <c:v>47.000000000000043</c:v>
                </c:pt>
                <c:pt idx="5">
                  <c:v>39.1666666666667</c:v>
                </c:pt>
                <c:pt idx="6">
                  <c:v>31.333333333333361</c:v>
                </c:pt>
                <c:pt idx="7">
                  <c:v>23.500000000000021</c:v>
                </c:pt>
                <c:pt idx="8">
                  <c:v>15.666666666666682</c:v>
                </c:pt>
                <c:pt idx="9">
                  <c:v>7.8333333333333419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BF-434B-BB4A-78E011CE12A4}"/>
            </c:ext>
          </c:extLst>
        </c:ser>
        <c:ser>
          <c:idx val="15"/>
          <c:order val="15"/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táblázat'!$B$18:$J$18</c:f>
              <c:numCache>
                <c:formatCode>0.0</c:formatCode>
                <c:ptCount val="9"/>
                <c:pt idx="0">
                  <c:v>83.500000000000085</c:v>
                </c:pt>
                <c:pt idx="1">
                  <c:v>68.163265306122526</c:v>
                </c:pt>
                <c:pt idx="2">
                  <c:v>59.64285714285721</c:v>
                </c:pt>
                <c:pt idx="3">
                  <c:v>51.122448979591894</c:v>
                </c:pt>
                <c:pt idx="4">
                  <c:v>42.602040816326578</c:v>
                </c:pt>
                <c:pt idx="5">
                  <c:v>34.081632653061263</c:v>
                </c:pt>
                <c:pt idx="6">
                  <c:v>25.561224489795947</c:v>
                </c:pt>
                <c:pt idx="7">
                  <c:v>17.040816326530631</c:v>
                </c:pt>
                <c:pt idx="8">
                  <c:v>8.5204081632653175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6BF-434B-BB4A-78E011CE12A4}"/>
            </c:ext>
          </c:extLst>
        </c:ser>
        <c:ser>
          <c:idx val="16"/>
          <c:order val="16"/>
          <c:spPr>
            <a:ln w="28575" cmpd="sng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táblázat'!$B$19:$I$19</c:f>
              <c:numCache>
                <c:formatCode>0.0</c:formatCode>
                <c:ptCount val="8"/>
                <c:pt idx="0">
                  <c:v>82.400000000000091</c:v>
                </c:pt>
                <c:pt idx="1">
                  <c:v>65.545454545454618</c:v>
                </c:pt>
                <c:pt idx="2">
                  <c:v>56.181818181818244</c:v>
                </c:pt>
                <c:pt idx="3">
                  <c:v>46.81818181818187</c:v>
                </c:pt>
                <c:pt idx="4">
                  <c:v>37.454545454545496</c:v>
                </c:pt>
                <c:pt idx="5">
                  <c:v>28.090909090909122</c:v>
                </c:pt>
                <c:pt idx="6">
                  <c:v>18.727272727272748</c:v>
                </c:pt>
                <c:pt idx="7">
                  <c:v>9.363636363636374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6BF-434B-BB4A-78E011CE12A4}"/>
            </c:ext>
          </c:extLst>
        </c:ser>
        <c:ser>
          <c:idx val="17"/>
          <c:order val="17"/>
          <c:spPr>
            <a:ln w="28575" cmpd="sng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táblázat'!$B$20:$H$20</c:f>
              <c:numCache>
                <c:formatCode>0.0</c:formatCode>
                <c:ptCount val="7"/>
                <c:pt idx="0">
                  <c:v>81.300000000000097</c:v>
                </c:pt>
                <c:pt idx="1">
                  <c:v>62.538461538461611</c:v>
                </c:pt>
                <c:pt idx="2">
                  <c:v>52.115384615384677</c:v>
                </c:pt>
                <c:pt idx="3">
                  <c:v>41.692307692307743</c:v>
                </c:pt>
                <c:pt idx="4">
                  <c:v>31.269230769230809</c:v>
                </c:pt>
                <c:pt idx="5">
                  <c:v>20.846153846153875</c:v>
                </c:pt>
                <c:pt idx="6">
                  <c:v>10.423076923076939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6BF-434B-BB4A-78E011CE12A4}"/>
            </c:ext>
          </c:extLst>
        </c:ser>
        <c:ser>
          <c:idx val="18"/>
          <c:order val="18"/>
          <c:spPr>
            <a:ln w="28575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táblázat'!$B$21:$G$21</c:f>
              <c:numCache>
                <c:formatCode>0.0</c:formatCode>
                <c:ptCount val="6"/>
                <c:pt idx="0">
                  <c:v>80.200000000000102</c:v>
                </c:pt>
                <c:pt idx="1">
                  <c:v>58.970588235294194</c:v>
                </c:pt>
                <c:pt idx="2">
                  <c:v>47.176470588235354</c:v>
                </c:pt>
                <c:pt idx="3">
                  <c:v>35.382352941176514</c:v>
                </c:pt>
                <c:pt idx="4">
                  <c:v>23.588235294117673</c:v>
                </c:pt>
                <c:pt idx="5">
                  <c:v>11.794117647058835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6BF-434B-BB4A-78E011CE12A4}"/>
            </c:ext>
          </c:extLst>
        </c:ser>
        <c:ser>
          <c:idx val="19"/>
          <c:order val="19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táblázat'!$B$22:$F$22</c:f>
              <c:numCache>
                <c:formatCode>0.0</c:formatCode>
                <c:ptCount val="5"/>
                <c:pt idx="0">
                  <c:v>79.100000000000108</c:v>
                </c:pt>
                <c:pt idx="1">
                  <c:v>54.551724137931103</c:v>
                </c:pt>
                <c:pt idx="2">
                  <c:v>40.913793103448327</c:v>
                </c:pt>
                <c:pt idx="3">
                  <c:v>27.275862068965552</c:v>
                </c:pt>
                <c:pt idx="4">
                  <c:v>13.637931034482774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6BF-434B-BB4A-78E011CE12A4}"/>
            </c:ext>
          </c:extLst>
        </c:ser>
        <c:ser>
          <c:idx val="20"/>
          <c:order val="20"/>
          <c:spPr>
            <a:ln w="28575" cmpd="sng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táblázat'!$B$23:$E$23</c:f>
              <c:numCache>
                <c:formatCode>0.0</c:formatCode>
                <c:ptCount val="4"/>
                <c:pt idx="0">
                  <c:v>78.000000000000114</c:v>
                </c:pt>
                <c:pt idx="1">
                  <c:v>48.750000000000071</c:v>
                </c:pt>
                <c:pt idx="2">
                  <c:v>32.500000000000043</c:v>
                </c:pt>
                <c:pt idx="3">
                  <c:v>16.250000000000018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6BF-434B-BB4A-78E011CE12A4}"/>
            </c:ext>
          </c:extLst>
        </c:ser>
        <c:ser>
          <c:idx val="21"/>
          <c:order val="21"/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táblázat'!$B$24:$D$24</c:f>
              <c:numCache>
                <c:formatCode>0.0</c:formatCode>
                <c:ptCount val="3"/>
                <c:pt idx="0">
                  <c:v>76.900000000000119</c:v>
                </c:pt>
                <c:pt idx="1">
                  <c:v>40.473684210526379</c:v>
                </c:pt>
                <c:pt idx="2">
                  <c:v>20.236842105263189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6BF-434B-BB4A-78E011CE12A4}"/>
            </c:ext>
          </c:extLst>
        </c:ser>
        <c:ser>
          <c:idx val="22"/>
          <c:order val="22"/>
          <c:spPr>
            <a:ln w="28575" cmpd="sng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táblázat'!$B$25:$C$25</c:f>
              <c:numCache>
                <c:formatCode>0.0</c:formatCode>
                <c:ptCount val="2"/>
                <c:pt idx="0">
                  <c:v>75.800000000000125</c:v>
                </c:pt>
                <c:pt idx="1">
                  <c:v>27.071428571428612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6BF-434B-BB4A-78E011CE12A4}"/>
            </c:ext>
          </c:extLst>
        </c:ser>
        <c:ser>
          <c:idx val="23"/>
          <c:order val="23"/>
          <c:spPr>
            <a:ln w="28575" cmpd="sng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'F-tényező táblázat'!$B$2:$Y$2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'F-tényező táblázat'!$B$26</c:f>
              <c:numCache>
                <c:formatCode>0.0</c:formatCode>
                <c:ptCount val="1"/>
                <c:pt idx="0">
                  <c:v>74.700000000000131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6BF-434B-BB4A-78E011CE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006509"/>
        <c:axId val="1293921526"/>
      </c:lineChart>
      <c:catAx>
        <c:axId val="9750065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1293921526"/>
        <c:crosses val="autoZero"/>
        <c:auto val="1"/>
        <c:lblAlgn val="ctr"/>
        <c:lblOffset val="100"/>
        <c:noMultiLvlLbl val="1"/>
      </c:catAx>
      <c:valAx>
        <c:axId val="12939215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u-HU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u-HU"/>
          </a:p>
        </c:txPr>
        <c:crossAx val="97500650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hu-HU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38100</xdr:colOff>
      <xdr:row>2</xdr:row>
      <xdr:rowOff>45720</xdr:rowOff>
    </xdr:from>
    <xdr:ext cx="7048500" cy="3295650"/>
    <xdr:graphicFrame macro="">
      <xdr:nvGraphicFramePr>
        <xdr:cNvPr id="1470582423" name="Chart 1">
          <a:extLst>
            <a:ext uri="{FF2B5EF4-FFF2-40B4-BE49-F238E27FC236}">
              <a16:creationId xmlns:a16="http://schemas.microsoft.com/office/drawing/2014/main" id="{00000000-0008-0000-0100-0000974EA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48"/>
  <sheetViews>
    <sheetView tabSelected="1" zoomScale="85" zoomScaleNormal="85" workbookViewId="0">
      <selection activeCell="C31" sqref="C31"/>
    </sheetView>
  </sheetViews>
  <sheetFormatPr defaultColWidth="0" defaultRowHeight="15" customHeight="1" zeroHeight="1" x14ac:dyDescent="0.3"/>
  <cols>
    <col min="1" max="1" width="59" customWidth="1"/>
    <col min="2" max="2" width="0.5546875" hidden="1" customWidth="1"/>
    <col min="3" max="3" width="15" customWidth="1"/>
    <col min="4" max="4" width="12.5546875" customWidth="1"/>
    <col min="5" max="5" width="15" customWidth="1"/>
    <col min="6" max="6" width="8.88671875" customWidth="1"/>
    <col min="7" max="7" width="10.6640625" customWidth="1"/>
    <col min="8" max="8" width="8.88671875" customWidth="1"/>
    <col min="9" max="9" width="11.5546875" customWidth="1"/>
    <col min="10" max="10" width="5.88671875" customWidth="1"/>
    <col min="11" max="12" width="8.88671875" customWidth="1"/>
    <col min="13" max="13" width="9.88671875" customWidth="1"/>
    <col min="14" max="14" width="8.88671875" customWidth="1"/>
    <col min="15" max="15" width="8.88671875" hidden="1" customWidth="1"/>
    <col min="16" max="16" width="9.33203125" customWidth="1"/>
    <col min="17" max="17" width="6.88671875" customWidth="1"/>
    <col min="18" max="18" width="8.5546875" customWidth="1"/>
    <col min="19" max="19" width="14.33203125" customWidth="1"/>
    <col min="20" max="21" width="23.77734375" hidden="1"/>
    <col min="22" max="26" width="8.88671875" hidden="1"/>
    <col min="39" max="16384" width="14.44140625" hidden="1"/>
  </cols>
  <sheetData>
    <row r="1" spans="1:38" ht="18" customHeight="1" x14ac:dyDescent="0.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  <c r="T1" s="76" t="s">
        <v>67</v>
      </c>
      <c r="U1" s="77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ht="14.25" customHeight="1" x14ac:dyDescent="0.3">
      <c r="A2" s="6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64"/>
      <c r="T2" s="78"/>
      <c r="U2" s="79"/>
      <c r="V2" s="1"/>
      <c r="W2" s="1"/>
      <c r="X2" s="1"/>
      <c r="Y2" s="1"/>
      <c r="Z2" s="1"/>
    </row>
    <row r="3" spans="1:38" ht="60" customHeight="1" thickBot="1" x14ac:dyDescent="0.35">
      <c r="A3" s="50" t="s">
        <v>2</v>
      </c>
      <c r="B3" s="45" t="s">
        <v>3</v>
      </c>
      <c r="C3" s="45" t="s">
        <v>4</v>
      </c>
      <c r="D3" s="45" t="s">
        <v>69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65</v>
      </c>
      <c r="J3" s="45" t="s">
        <v>9</v>
      </c>
      <c r="K3" s="45" t="s">
        <v>10</v>
      </c>
      <c r="L3" s="45" t="s">
        <v>11</v>
      </c>
      <c r="M3" s="45" t="s">
        <v>12</v>
      </c>
      <c r="N3" s="45" t="s">
        <v>13</v>
      </c>
      <c r="O3" s="45"/>
      <c r="P3" s="45" t="s">
        <v>71</v>
      </c>
      <c r="Q3" s="45" t="s">
        <v>70</v>
      </c>
      <c r="R3" s="45" t="s">
        <v>66</v>
      </c>
      <c r="S3" s="65" t="s">
        <v>14</v>
      </c>
      <c r="T3" s="62" t="str">
        <f>'F-tényező táblázat'!AB1</f>
        <v>indulók száma szerinti lépcső</v>
      </c>
      <c r="U3" s="55" t="str">
        <f>'F-tényező táblázat'!AD1</f>
        <v>első és második közötti lépcsőszám</v>
      </c>
      <c r="V3" s="1"/>
      <c r="W3" s="1"/>
      <c r="X3" s="1"/>
      <c r="Y3" s="1"/>
      <c r="Z3" s="1"/>
    </row>
    <row r="4" spans="1:38" ht="14.25" customHeight="1" thickBot="1" x14ac:dyDescent="0.35">
      <c r="A4" s="66"/>
      <c r="B4" s="67"/>
      <c r="C4" s="58">
        <v>0.75</v>
      </c>
      <c r="D4" s="58">
        <v>20000</v>
      </c>
      <c r="E4" s="58">
        <v>0.4</v>
      </c>
      <c r="F4" s="58">
        <v>0.6</v>
      </c>
      <c r="G4" s="58">
        <v>1</v>
      </c>
      <c r="H4" s="58">
        <v>1</v>
      </c>
      <c r="I4" s="58">
        <v>0.4</v>
      </c>
      <c r="J4" s="58">
        <v>1.5</v>
      </c>
      <c r="K4" s="58">
        <v>2</v>
      </c>
      <c r="L4" s="58">
        <v>8</v>
      </c>
      <c r="M4" s="58">
        <v>4</v>
      </c>
      <c r="N4" s="58">
        <v>2</v>
      </c>
      <c r="O4" s="3"/>
      <c r="P4" s="58">
        <v>3</v>
      </c>
      <c r="Q4" s="58">
        <v>4</v>
      </c>
      <c r="R4" s="58">
        <v>7</v>
      </c>
      <c r="S4" s="59">
        <v>10</v>
      </c>
      <c r="T4" s="4">
        <v>1.1000000000000001</v>
      </c>
      <c r="U4" s="4">
        <v>1.8</v>
      </c>
      <c r="V4" s="1"/>
      <c r="W4" s="1"/>
      <c r="X4" s="1"/>
      <c r="Y4" s="1"/>
      <c r="Z4" s="1"/>
    </row>
    <row r="5" spans="1:38" ht="14.25" customHeight="1" thickBot="1" x14ac:dyDescent="0.35">
      <c r="A5" s="68" t="s">
        <v>15</v>
      </c>
      <c r="B5" s="49"/>
      <c r="C5" s="49"/>
      <c r="D5" s="49" t="s">
        <v>16</v>
      </c>
      <c r="E5" s="49" t="s">
        <v>17</v>
      </c>
      <c r="F5" s="49" t="s">
        <v>18</v>
      </c>
      <c r="G5" s="49" t="s">
        <v>19</v>
      </c>
      <c r="H5" s="5" t="s">
        <v>19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65"/>
      <c r="T5" s="45"/>
      <c r="U5" s="1"/>
      <c r="V5" s="1"/>
      <c r="W5" s="1"/>
      <c r="X5" s="1"/>
      <c r="Y5" s="1"/>
      <c r="Z5" s="1"/>
    </row>
    <row r="6" spans="1:38" ht="28.5" customHeight="1" thickBot="1" x14ac:dyDescent="0.35">
      <c r="A6" s="50" t="s">
        <v>20</v>
      </c>
      <c r="B6" s="45" t="s">
        <v>3</v>
      </c>
      <c r="C6" s="45"/>
      <c r="D6" s="45" t="s">
        <v>21</v>
      </c>
      <c r="E6" s="45" t="s">
        <v>22</v>
      </c>
      <c r="F6" s="45" t="s">
        <v>23</v>
      </c>
      <c r="G6" s="45" t="s">
        <v>24</v>
      </c>
      <c r="H6" s="2" t="s">
        <v>25</v>
      </c>
      <c r="I6" s="45"/>
      <c r="J6" s="99" t="s">
        <v>73</v>
      </c>
      <c r="K6" s="100"/>
      <c r="L6" s="100"/>
      <c r="M6" s="100"/>
      <c r="N6" s="100"/>
      <c r="O6" s="100"/>
      <c r="P6" s="100"/>
      <c r="Q6" s="100"/>
      <c r="R6" s="100"/>
      <c r="S6" s="101"/>
      <c r="T6" s="45"/>
      <c r="U6" s="1"/>
      <c r="V6" s="1"/>
      <c r="W6" s="1"/>
      <c r="X6" s="1"/>
      <c r="Y6" s="1"/>
      <c r="Z6" s="1"/>
    </row>
    <row r="7" spans="1:38" ht="15" customHeight="1" thickBot="1" x14ac:dyDescent="0.35">
      <c r="A7" s="66"/>
      <c r="B7" s="67"/>
      <c r="C7" s="67"/>
      <c r="D7" s="58">
        <v>40</v>
      </c>
      <c r="E7" s="58">
        <v>60</v>
      </c>
      <c r="F7" s="58">
        <v>80</v>
      </c>
      <c r="G7" s="59">
        <v>100</v>
      </c>
      <c r="H7" s="61">
        <v>30</v>
      </c>
      <c r="I7" s="45"/>
      <c r="J7" s="102"/>
      <c r="K7" s="103"/>
      <c r="L7" s="103"/>
      <c r="M7" s="103"/>
      <c r="N7" s="103"/>
      <c r="O7" s="103"/>
      <c r="P7" s="103"/>
      <c r="Q7" s="103"/>
      <c r="R7" s="103"/>
      <c r="S7" s="104"/>
      <c r="T7" s="45"/>
      <c r="U7" s="1"/>
      <c r="V7" s="1"/>
      <c r="W7" s="1"/>
      <c r="X7" s="1"/>
      <c r="Y7" s="1"/>
      <c r="Z7" s="1"/>
    </row>
    <row r="8" spans="1:38" ht="14.25" customHeight="1" x14ac:dyDescent="0.3">
      <c r="A8" s="68" t="s">
        <v>26</v>
      </c>
      <c r="B8" s="49"/>
      <c r="C8" s="49"/>
      <c r="D8" s="5"/>
      <c r="E8" s="48"/>
      <c r="F8" s="48"/>
      <c r="G8" s="48"/>
      <c r="H8" s="48"/>
      <c r="I8" s="48"/>
      <c r="J8" s="102"/>
      <c r="K8" s="103"/>
      <c r="L8" s="103"/>
      <c r="M8" s="103"/>
      <c r="N8" s="103"/>
      <c r="O8" s="103"/>
      <c r="P8" s="103"/>
      <c r="Q8" s="103"/>
      <c r="R8" s="103"/>
      <c r="S8" s="104"/>
      <c r="T8" s="45"/>
      <c r="U8" s="1"/>
      <c r="V8" s="1"/>
      <c r="W8" s="1"/>
      <c r="X8" s="1"/>
      <c r="Y8" s="1"/>
      <c r="Z8" s="1"/>
    </row>
    <row r="9" spans="1:38" ht="15" customHeight="1" thickBot="1" x14ac:dyDescent="0.35">
      <c r="A9" s="50" t="s">
        <v>27</v>
      </c>
      <c r="B9" s="45" t="s">
        <v>3</v>
      </c>
      <c r="C9" s="45" t="s">
        <v>28</v>
      </c>
      <c r="D9" s="2" t="s">
        <v>29</v>
      </c>
      <c r="E9" s="45"/>
      <c r="F9" s="45"/>
      <c r="G9" s="45"/>
      <c r="H9" s="45"/>
      <c r="I9" s="45"/>
      <c r="J9" s="102"/>
      <c r="K9" s="103"/>
      <c r="L9" s="103"/>
      <c r="M9" s="103"/>
      <c r="N9" s="103"/>
      <c r="O9" s="103"/>
      <c r="P9" s="103"/>
      <c r="Q9" s="103"/>
      <c r="R9" s="103"/>
      <c r="S9" s="104"/>
      <c r="T9" s="45"/>
      <c r="U9" s="1"/>
      <c r="V9" s="1"/>
      <c r="W9" s="1"/>
      <c r="X9" s="1"/>
      <c r="Y9" s="1"/>
      <c r="Z9" s="1"/>
    </row>
    <row r="10" spans="1:38" ht="15" customHeight="1" thickBot="1" x14ac:dyDescent="0.35">
      <c r="A10" s="66"/>
      <c r="B10" s="67"/>
      <c r="C10" s="58">
        <v>5</v>
      </c>
      <c r="D10" s="59">
        <v>100</v>
      </c>
      <c r="E10" s="45"/>
      <c r="F10" s="45"/>
      <c r="G10" s="45"/>
      <c r="H10" s="45"/>
      <c r="I10" s="45"/>
      <c r="J10" s="102"/>
      <c r="K10" s="103"/>
      <c r="L10" s="103"/>
      <c r="M10" s="103"/>
      <c r="N10" s="103"/>
      <c r="O10" s="103"/>
      <c r="P10" s="103"/>
      <c r="Q10" s="103"/>
      <c r="R10" s="103"/>
      <c r="S10" s="104"/>
      <c r="T10" s="45"/>
      <c r="U10" s="1"/>
      <c r="V10" s="1"/>
      <c r="W10" s="1"/>
      <c r="X10" s="1"/>
      <c r="Y10" s="1"/>
      <c r="Z10" s="1"/>
    </row>
    <row r="11" spans="1:38" ht="14.25" customHeight="1" x14ac:dyDescent="0.3">
      <c r="A11" s="68" t="s">
        <v>30</v>
      </c>
      <c r="B11" s="49"/>
      <c r="C11" s="49"/>
      <c r="D11" s="57"/>
      <c r="E11" s="48"/>
      <c r="F11" s="48"/>
      <c r="G11" s="48"/>
      <c r="H11" s="48"/>
      <c r="I11" s="48"/>
      <c r="J11" s="102"/>
      <c r="K11" s="103"/>
      <c r="L11" s="103"/>
      <c r="M11" s="103"/>
      <c r="N11" s="103"/>
      <c r="O11" s="103"/>
      <c r="P11" s="103"/>
      <c r="Q11" s="103"/>
      <c r="R11" s="103"/>
      <c r="S11" s="104"/>
      <c r="T11" s="45"/>
      <c r="U11" s="1"/>
      <c r="V11" s="1"/>
      <c r="W11" s="1"/>
      <c r="X11" s="1"/>
      <c r="Y11" s="1"/>
      <c r="Z11" s="1"/>
    </row>
    <row r="12" spans="1:38" ht="14.25" customHeight="1" thickBot="1" x14ac:dyDescent="0.35">
      <c r="A12" s="50" t="s">
        <v>31</v>
      </c>
      <c r="B12" s="45" t="s">
        <v>3</v>
      </c>
      <c r="C12" s="45" t="s">
        <v>32</v>
      </c>
      <c r="D12" s="2" t="s">
        <v>33</v>
      </c>
      <c r="E12" s="45"/>
      <c r="F12" s="45"/>
      <c r="G12" s="45"/>
      <c r="H12" s="45"/>
      <c r="I12" s="45"/>
      <c r="J12" s="102"/>
      <c r="K12" s="103"/>
      <c r="L12" s="103"/>
      <c r="M12" s="103"/>
      <c r="N12" s="103"/>
      <c r="O12" s="103"/>
      <c r="P12" s="103"/>
      <c r="Q12" s="103"/>
      <c r="R12" s="103"/>
      <c r="S12" s="104"/>
      <c r="T12" s="45"/>
      <c r="U12" s="1"/>
      <c r="V12" s="1"/>
      <c r="W12" s="1"/>
      <c r="X12" s="1"/>
      <c r="Y12" s="1"/>
      <c r="Z12" s="1"/>
    </row>
    <row r="13" spans="1:38" ht="14.25" customHeight="1" thickBot="1" x14ac:dyDescent="0.35">
      <c r="A13" s="50"/>
      <c r="B13" s="45"/>
      <c r="C13" s="71">
        <v>100</v>
      </c>
      <c r="D13" s="69">
        <v>10</v>
      </c>
      <c r="E13" s="45"/>
      <c r="F13" s="45"/>
      <c r="G13" s="45"/>
      <c r="H13" s="45"/>
      <c r="I13" s="45"/>
      <c r="J13" s="102"/>
      <c r="K13" s="103"/>
      <c r="L13" s="103"/>
      <c r="M13" s="103"/>
      <c r="N13" s="103"/>
      <c r="O13" s="103"/>
      <c r="P13" s="103"/>
      <c r="Q13" s="103"/>
      <c r="R13" s="103"/>
      <c r="S13" s="104"/>
      <c r="T13" s="45"/>
      <c r="U13" s="1"/>
      <c r="V13" s="1"/>
      <c r="W13" s="1"/>
      <c r="X13" s="1"/>
      <c r="Y13" s="1"/>
      <c r="Z13" s="1"/>
    </row>
    <row r="14" spans="1:38" ht="14.25" customHeight="1" x14ac:dyDescent="0.3">
      <c r="A14" s="72" t="s">
        <v>34</v>
      </c>
      <c r="B14" s="73"/>
      <c r="C14" s="73"/>
      <c r="D14" s="73"/>
      <c r="E14" s="73"/>
      <c r="F14" s="73"/>
      <c r="G14" s="73"/>
      <c r="H14" s="73"/>
      <c r="I14" s="73"/>
      <c r="J14" s="102"/>
      <c r="K14" s="103"/>
      <c r="L14" s="103"/>
      <c r="M14" s="103"/>
      <c r="N14" s="103"/>
      <c r="O14" s="103"/>
      <c r="P14" s="103"/>
      <c r="Q14" s="103"/>
      <c r="R14" s="103"/>
      <c r="S14" s="104"/>
      <c r="T14" s="45"/>
      <c r="U14" s="1"/>
      <c r="V14" s="1"/>
      <c r="W14" s="1"/>
      <c r="X14" s="1"/>
      <c r="Y14" s="1"/>
      <c r="Z14" s="1"/>
    </row>
    <row r="15" spans="1:38" ht="14.25" customHeight="1" thickBot="1" x14ac:dyDescent="0.35">
      <c r="A15" s="50" t="s">
        <v>35</v>
      </c>
      <c r="B15" s="45" t="s">
        <v>3</v>
      </c>
      <c r="C15" s="45" t="s">
        <v>36</v>
      </c>
      <c r="D15" s="45" t="s">
        <v>37</v>
      </c>
      <c r="E15" s="45" t="s">
        <v>38</v>
      </c>
      <c r="F15" s="45" t="s">
        <v>39</v>
      </c>
      <c r="G15" s="45" t="s">
        <v>40</v>
      </c>
      <c r="H15" s="45" t="s">
        <v>41</v>
      </c>
      <c r="I15" s="45" t="s">
        <v>42</v>
      </c>
      <c r="J15" s="102"/>
      <c r="K15" s="103"/>
      <c r="L15" s="103"/>
      <c r="M15" s="103"/>
      <c r="N15" s="103"/>
      <c r="O15" s="103"/>
      <c r="P15" s="103"/>
      <c r="Q15" s="103"/>
      <c r="R15" s="103"/>
      <c r="S15" s="104"/>
      <c r="T15" s="45"/>
      <c r="U15" s="1"/>
      <c r="V15" s="1"/>
      <c r="W15" s="1"/>
      <c r="X15" s="1"/>
      <c r="Y15" s="1"/>
      <c r="Z15" s="1"/>
    </row>
    <row r="16" spans="1:38" ht="14.25" customHeight="1" thickBot="1" x14ac:dyDescent="0.35">
      <c r="A16" s="54"/>
      <c r="B16" s="62"/>
      <c r="C16" s="59">
        <v>100</v>
      </c>
      <c r="D16" s="70">
        <v>100</v>
      </c>
      <c r="E16" s="70">
        <v>80</v>
      </c>
      <c r="F16" s="70">
        <v>60</v>
      </c>
      <c r="G16" s="70">
        <v>60</v>
      </c>
      <c r="H16" s="70">
        <v>40</v>
      </c>
      <c r="I16" s="70">
        <v>5</v>
      </c>
      <c r="J16" s="105"/>
      <c r="K16" s="106"/>
      <c r="L16" s="106"/>
      <c r="M16" s="106"/>
      <c r="N16" s="106"/>
      <c r="O16" s="106"/>
      <c r="P16" s="106"/>
      <c r="Q16" s="106"/>
      <c r="R16" s="106"/>
      <c r="S16" s="107"/>
      <c r="T16" s="45"/>
      <c r="U16" s="1"/>
      <c r="V16" s="1"/>
      <c r="W16" s="1"/>
      <c r="X16" s="1"/>
      <c r="Y16" s="1"/>
      <c r="Z16" s="1"/>
    </row>
    <row r="17" spans="1:26" ht="14.25" hidden="1" customHeight="1" x14ac:dyDescent="0.3">
      <c r="A17" s="74" t="s">
        <v>43</v>
      </c>
      <c r="B17" s="75"/>
      <c r="C17" s="75"/>
      <c r="D17" s="75"/>
      <c r="E17" s="75"/>
      <c r="F17" s="75"/>
      <c r="G17" s="75"/>
      <c r="H17" s="75"/>
      <c r="I17" s="6"/>
      <c r="J17" s="6"/>
      <c r="K17" s="6"/>
      <c r="L17" s="7"/>
      <c r="M17" s="6"/>
      <c r="N17" s="6"/>
      <c r="O17" s="6"/>
      <c r="P17" s="6"/>
      <c r="Q17" s="6"/>
      <c r="R17" s="6"/>
      <c r="S17" s="1"/>
      <c r="T17" s="1"/>
      <c r="U17" s="1"/>
      <c r="V17" s="1"/>
      <c r="W17" s="1"/>
      <c r="X17" s="1"/>
      <c r="Y17" s="1"/>
      <c r="Z17" s="1"/>
    </row>
    <row r="18" spans="1:26" ht="14.25" hidden="1" customHeight="1" x14ac:dyDescent="0.3">
      <c r="A18" s="1" t="str">
        <f>A2</f>
        <v>Verseny alapján történő súlyozás:</v>
      </c>
      <c r="B18" s="1"/>
      <c r="C18" s="8">
        <f>IF($C25=$C3,$C4,IF($C25=$D3,$D4,IF($C25=$E3,$E4,IF($C25=$F3,$F4,IF($C25=$G3,$G4,IF($C25=$H3,$H4, IF($C25=$I3,$I4,IF($C25=$J3,$J4,IF($C25=$K3,$K4,IF($C25=$L3,$L4,IF($C25=$M3,$M4,IF($C25=$P3,$P4,IF($C25=$N3,$N4,IF($C25=$O3,$O4,IF($C25=$Q3,$Q4,IF($C25=$R3,$R4,IF($C25=$S3,$S4,"válassz!")))))))))))))))))</f>
        <v>7</v>
      </c>
      <c r="D18" s="1"/>
      <c r="E18" s="8"/>
      <c r="F18" s="1"/>
      <c r="V18" s="1"/>
      <c r="W18" s="1"/>
      <c r="X18" s="1"/>
      <c r="Y18" s="1"/>
      <c r="Z18" s="1"/>
    </row>
    <row r="19" spans="1:26" ht="14.25" hidden="1" customHeight="1" x14ac:dyDescent="0.3">
      <c r="A19" s="1" t="str">
        <f>A5</f>
        <v>Verseny súlyozás korosztályonként:</v>
      </c>
      <c r="B19" s="1"/>
      <c r="C19" s="8">
        <f>IF($C26=$C6,$C7,IF($C26=$D6,$D7,IF($C26=$E6,$E7,IF($C26=$F6,$F7,IF($C26=$G6,$G7,IF($C26=$H6,$H7,"válassz!"))))))</f>
        <v>100</v>
      </c>
      <c r="D19" s="1"/>
      <c r="E19" s="8"/>
      <c r="F19" s="1"/>
      <c r="V19" s="1"/>
      <c r="W19" s="1"/>
      <c r="X19" s="1"/>
      <c r="Y19" s="1"/>
      <c r="Z19" s="1"/>
    </row>
    <row r="20" spans="1:26" ht="14.25" hidden="1" customHeight="1" x14ac:dyDescent="0.3">
      <c r="A20" s="1" t="str">
        <f>A8</f>
        <v>Szabadidős / Nyílt kategória alapján történő súlyozás</v>
      </c>
      <c r="B20" s="1"/>
      <c r="C20" s="8">
        <f>IF(C27=C9,C10,IF(C27=D9,D10,"válassz!"))</f>
        <v>100</v>
      </c>
      <c r="D20" s="1"/>
      <c r="E20" s="8"/>
      <c r="F20" s="1"/>
      <c r="V20" s="1"/>
      <c r="W20" s="1"/>
      <c r="X20" s="1"/>
      <c r="Y20" s="1"/>
      <c r="Z20" s="1"/>
    </row>
    <row r="21" spans="1:26" ht="14.25" hidden="1" customHeight="1" x14ac:dyDescent="0.3">
      <c r="A21" s="1" t="str">
        <f>A11</f>
        <v>Olimpiai / nem Olimpiai versenyszám alapján történő súlyozás</v>
      </c>
      <c r="B21" s="1"/>
      <c r="C21" s="8">
        <f>IF(C28=C12,C13,IF(C28=D12,D13,"válassz!"))</f>
        <v>100</v>
      </c>
      <c r="D21" s="9"/>
      <c r="E21" s="8"/>
      <c r="F21" s="9"/>
      <c r="V21" s="51"/>
      <c r="W21" s="1"/>
      <c r="X21" s="1"/>
      <c r="Y21" s="1"/>
      <c r="Z21" s="1"/>
    </row>
    <row r="22" spans="1:26" ht="14.25" hidden="1" customHeight="1" x14ac:dyDescent="0.3">
      <c r="A22" s="1" t="str">
        <f>A14</f>
        <v>Hajóegység alapján történő súlyozás</v>
      </c>
      <c r="B22" s="1"/>
      <c r="C22" s="8">
        <f>IF($C29=$C15,$C16,IF($C29=$D15,$D16,IF($C29=$E15,$E16,IF($C29=$F15,$F16,IF($C29=$H15,$H16,IF($C29=$I15,$I16,IF($C29=$G15,$G16,0)))))))</f>
        <v>100</v>
      </c>
      <c r="D22" s="9"/>
      <c r="E22" s="8"/>
      <c r="F22" s="9"/>
      <c r="V22" s="1"/>
      <c r="W22" s="1"/>
      <c r="X22" s="1"/>
      <c r="Y22" s="1"/>
      <c r="Z22" s="1"/>
    </row>
    <row r="23" spans="1:26" ht="14.25" customHeight="1" x14ac:dyDescent="0.3">
      <c r="A23" s="1"/>
      <c r="B23" s="1"/>
      <c r="C23" s="1"/>
      <c r="D23" s="1"/>
      <c r="E23" s="8"/>
      <c r="F23" s="1"/>
      <c r="V23" s="1"/>
      <c r="W23" s="1"/>
      <c r="X23" s="1"/>
      <c r="Y23" s="1"/>
      <c r="Z23" s="1"/>
    </row>
    <row r="24" spans="1:26" ht="18" x14ac:dyDescent="0.3">
      <c r="A24" s="42" t="s">
        <v>44</v>
      </c>
      <c r="B24" s="43"/>
      <c r="C24" s="35" t="s">
        <v>74</v>
      </c>
      <c r="D24" s="1"/>
      <c r="E24" s="8"/>
      <c r="F24" s="10"/>
      <c r="V24" s="11"/>
      <c r="W24" s="11"/>
      <c r="X24" s="11"/>
      <c r="Y24" s="11"/>
      <c r="Z24" s="11"/>
    </row>
    <row r="25" spans="1:26" ht="31.2" customHeight="1" x14ac:dyDescent="0.3">
      <c r="A25" s="40" t="str">
        <f>A3</f>
        <v>Verseny (A):</v>
      </c>
      <c r="B25" s="41"/>
      <c r="C25" s="44" t="s">
        <v>66</v>
      </c>
      <c r="D25" s="108" t="s">
        <v>75</v>
      </c>
      <c r="E25" s="8"/>
      <c r="F25" s="10"/>
      <c r="V25" s="11"/>
      <c r="W25" s="11"/>
      <c r="X25" s="11"/>
      <c r="Y25" s="11"/>
      <c r="Z25" s="11"/>
    </row>
    <row r="26" spans="1:26" ht="14.25" customHeight="1" x14ac:dyDescent="0.3">
      <c r="A26" s="40" t="str">
        <f>A6</f>
        <v>Indulás szerinti korosztály (B):</v>
      </c>
      <c r="B26" s="41"/>
      <c r="C26" s="44" t="s">
        <v>24</v>
      </c>
      <c r="D26" s="108"/>
      <c r="E26" s="8"/>
      <c r="F26" s="12"/>
      <c r="J26" s="98"/>
      <c r="V26" s="13"/>
      <c r="W26" s="13"/>
      <c r="X26" s="13"/>
      <c r="Y26" s="13"/>
      <c r="Z26" s="13"/>
    </row>
    <row r="27" spans="1:26" ht="14.25" customHeight="1" x14ac:dyDescent="0.3">
      <c r="A27" s="40" t="str">
        <f>A9</f>
        <v>Kategória (C):</v>
      </c>
      <c r="B27" s="41"/>
      <c r="C27" s="44" t="s">
        <v>29</v>
      </c>
      <c r="D27" s="108"/>
      <c r="E27" s="8"/>
      <c r="F27" s="12"/>
      <c r="J27" s="98"/>
      <c r="V27" s="6"/>
      <c r="W27" s="6"/>
      <c r="X27" s="6"/>
      <c r="Y27" s="6"/>
      <c r="Z27" s="13"/>
    </row>
    <row r="28" spans="1:26" ht="14.25" customHeight="1" x14ac:dyDescent="0.3">
      <c r="A28" s="40" t="str">
        <f>A12</f>
        <v>Olimpiai / nem Olimpiai (D):</v>
      </c>
      <c r="B28" s="41"/>
      <c r="C28" s="44" t="s">
        <v>32</v>
      </c>
      <c r="D28" s="108"/>
      <c r="E28" s="8"/>
      <c r="F28" s="12"/>
      <c r="J28" s="98"/>
      <c r="V28" s="13"/>
      <c r="W28" s="13"/>
      <c r="X28" s="13"/>
      <c r="Y28" s="13"/>
      <c r="Z28" s="13"/>
    </row>
    <row r="29" spans="1:26" ht="14.25" customHeight="1" x14ac:dyDescent="0.3">
      <c r="A29" s="40" t="str">
        <f>A15</f>
        <v>Hajóegység (E):</v>
      </c>
      <c r="B29" s="41"/>
      <c r="C29" s="44" t="s">
        <v>36</v>
      </c>
      <c r="D29" s="108"/>
      <c r="E29" s="8"/>
      <c r="F29" s="12"/>
      <c r="V29" s="1"/>
      <c r="W29" s="1"/>
      <c r="X29" s="1"/>
      <c r="Y29" s="1"/>
      <c r="Z29" s="1"/>
    </row>
    <row r="30" spans="1:26" ht="14.25" customHeight="1" x14ac:dyDescent="0.3">
      <c r="A30" s="40" t="s">
        <v>61</v>
      </c>
      <c r="B30" s="41"/>
      <c r="C30" s="44">
        <v>38</v>
      </c>
      <c r="D30" s="108"/>
      <c r="E30" s="8"/>
      <c r="F30" s="12"/>
      <c r="V30" s="1"/>
      <c r="W30" s="1"/>
      <c r="X30" s="1"/>
      <c r="Y30" s="1"/>
      <c r="Z30" s="1"/>
    </row>
    <row r="31" spans="1:26" ht="14.25" customHeight="1" x14ac:dyDescent="0.3">
      <c r="A31" s="40" t="s">
        <v>62</v>
      </c>
      <c r="B31" s="41"/>
      <c r="C31" s="44">
        <v>10</v>
      </c>
      <c r="D31" s="108"/>
      <c r="E31" s="8"/>
      <c r="F31" s="12"/>
      <c r="V31" s="1"/>
      <c r="W31" s="1"/>
      <c r="X31" s="1"/>
      <c r="Y31" s="1"/>
      <c r="Z31" s="1"/>
    </row>
    <row r="32" spans="1:26" ht="14.25" customHeight="1" thickBot="1" x14ac:dyDescent="0.35">
      <c r="A32" s="40" t="s">
        <v>45</v>
      </c>
      <c r="B32" s="41"/>
      <c r="C32" s="46">
        <f>IF(AND((OR(C25=$J3,C25=$K3,C25=$L3,C25=$M3,C25=$N3,C25=$P3,C25=$Q3,C25=$R3,C25=$S3)),(C31/C30&gt;0.67)),0,IF(C31=1,'F-tényező táblázat'!$T36,(IF(C31=2,'F-tényező táblázat'!$T38,IF(C31&gt;2,'F-tényező táblázat'!$T39)))))</f>
        <v>60.483870967741943</v>
      </c>
      <c r="D32" s="45"/>
      <c r="E32" s="8"/>
      <c r="V32" s="1"/>
      <c r="W32" s="1"/>
      <c r="X32" s="1"/>
      <c r="Y32" s="1"/>
      <c r="Z32" s="1"/>
    </row>
    <row r="33" spans="1:26" ht="14.25" customHeight="1" thickBot="1" x14ac:dyDescent="0.35">
      <c r="A33" s="14" t="s">
        <v>64</v>
      </c>
      <c r="B33" s="15"/>
      <c r="C33" s="47">
        <f>IF(C25=D3,D4,C18*C19*C20*C21*C22*C32/1000000)</f>
        <v>42338.709677419356</v>
      </c>
      <c r="D33" s="1"/>
      <c r="E33" s="8"/>
      <c r="F33" s="12"/>
      <c r="V33" s="1"/>
      <c r="W33" s="1"/>
      <c r="X33" s="1"/>
      <c r="Y33" s="1"/>
      <c r="Z33" s="1"/>
    </row>
    <row r="34" spans="1:26" ht="14.25" hidden="1" customHeight="1" x14ac:dyDescent="0.3">
      <c r="A34" s="1"/>
      <c r="B34" s="1"/>
      <c r="C34" s="1"/>
      <c r="D34" s="1"/>
      <c r="E34" s="8"/>
      <c r="F34" s="1"/>
      <c r="V34" s="1"/>
      <c r="W34" s="1"/>
      <c r="X34" s="1"/>
      <c r="Y34" s="1"/>
      <c r="Z34" s="1"/>
    </row>
    <row r="35" spans="1:26" ht="14.25" hidden="1" customHeight="1" x14ac:dyDescent="0.3">
      <c r="A35" s="1"/>
      <c r="B35" s="1"/>
      <c r="C35" s="56"/>
      <c r="D35" s="1"/>
      <c r="E35" s="8"/>
      <c r="F35" s="12"/>
      <c r="V35" s="1"/>
      <c r="W35" s="1"/>
      <c r="X35" s="1"/>
      <c r="Y35" s="1"/>
      <c r="Z35" s="1"/>
    </row>
    <row r="36" spans="1:26" ht="14.25" hidden="1" customHeight="1" x14ac:dyDescent="0.3">
      <c r="A36" s="16"/>
      <c r="B36" s="16"/>
      <c r="C36" s="60"/>
      <c r="D36" s="16"/>
      <c r="E36" s="8"/>
      <c r="F36" s="16"/>
      <c r="V36" s="1"/>
      <c r="W36" s="1"/>
      <c r="X36" s="1"/>
      <c r="Y36" s="1"/>
      <c r="Z36" s="1"/>
    </row>
    <row r="37" spans="1:26" ht="14.25" hidden="1" customHeight="1" x14ac:dyDescent="0.3">
      <c r="A37" s="1"/>
      <c r="B37" s="1"/>
      <c r="C37" s="1"/>
      <c r="D37" s="1"/>
      <c r="E37" s="8"/>
      <c r="F37" s="1"/>
      <c r="V37" s="1"/>
      <c r="W37" s="1"/>
      <c r="X37" s="1"/>
      <c r="Y37" s="1"/>
      <c r="Z37" s="1"/>
    </row>
    <row r="38" spans="1:26" ht="14.25" hidden="1" customHeight="1" x14ac:dyDescent="0.3">
      <c r="A38" s="1"/>
      <c r="B38" s="1"/>
      <c r="C38" s="1"/>
      <c r="D38" s="1"/>
      <c r="E38" s="8"/>
      <c r="F38" s="1"/>
      <c r="V38" s="1"/>
      <c r="W38" s="1"/>
      <c r="X38" s="1"/>
      <c r="Y38" s="1"/>
      <c r="Z38" s="1"/>
    </row>
    <row r="39" spans="1:26" ht="14.25" hidden="1" customHeight="1" x14ac:dyDescent="0.3">
      <c r="A39" s="1"/>
      <c r="B39" s="1"/>
      <c r="C39" s="1"/>
      <c r="D39" s="1"/>
      <c r="E39" s="1"/>
      <c r="F39" s="1"/>
      <c r="V39" s="1"/>
      <c r="W39" s="1"/>
      <c r="X39" s="1"/>
      <c r="Y39" s="1"/>
      <c r="Z39" s="1"/>
    </row>
    <row r="40" spans="1:26" ht="14.25" hidden="1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hidden="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hidden="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hidden="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hidden="1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hidden="1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hidden="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hidden="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hidden="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hidden="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hidden="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hidden="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hidden="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hidden="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hidden="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hidden="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hidden="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hidden="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hidden="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hidden="1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hidden="1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hidden="1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hidden="1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hidden="1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hidden="1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hidden="1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hidden="1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hidden="1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hidden="1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hidden="1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hidden="1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hidden="1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hidden="1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hidden="1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hidden="1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hidden="1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hidden="1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hidden="1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hidden="1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hidden="1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hidden="1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hidden="1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hidden="1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hidden="1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hidden="1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hidden="1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hidden="1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hidden="1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hidden="1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hidden="1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hidden="1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hidden="1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hidden="1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hidden="1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hidden="1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hidden="1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hidden="1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hidden="1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hidden="1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hidden="1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hidden="1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hidden="1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hidden="1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hidden="1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hidden="1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hidden="1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hidden="1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hidden="1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hidden="1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hidden="1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hidden="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hidden="1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hidden="1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hidden="1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hidden="1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hidden="1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hidden="1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hidden="1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hidden="1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hidden="1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hidden="1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hidden="1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hidden="1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hidden="1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hidden="1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hidden="1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hidden="1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hidden="1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hidden="1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hidden="1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hidden="1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hidden="1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hidden="1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hidden="1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hidden="1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hidden="1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hidden="1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hidden="1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hidden="1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hidden="1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hidden="1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hidden="1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hidden="1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hidden="1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hidden="1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hidden="1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hidden="1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hidden="1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hidden="1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hidden="1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hidden="1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hidden="1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hidden="1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hidden="1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hidden="1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hidden="1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hidden="1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hidden="1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hidden="1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hidden="1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hidden="1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hidden="1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hidden="1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hidden="1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hidden="1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hidden="1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hidden="1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hidden="1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hidden="1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hidden="1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hidden="1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hidden="1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hidden="1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hidden="1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hidden="1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hidden="1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hidden="1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hidden="1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hidden="1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hidden="1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hidden="1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hidden="1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hidden="1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hidden="1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hidden="1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hidden="1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hidden="1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hidden="1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hidden="1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hidden="1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hidden="1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hidden="1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hidden="1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hidden="1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hidden="1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hidden="1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hidden="1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hidden="1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hidden="1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hidden="1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hidden="1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hidden="1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hidden="1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hidden="1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hidden="1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hidden="1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hidden="1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hidden="1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hidden="1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hidden="1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hidden="1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hidden="1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hidden="1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hidden="1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hidden="1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hidden="1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hidden="1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hidden="1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hidden="1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hidden="1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hidden="1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hidden="1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hidden="1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hidden="1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hidden="1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hidden="1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hidden="1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hidden="1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hidden="1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hidden="1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hidden="1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hidden="1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hidden="1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hidden="1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hidden="1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hidden="1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hidden="1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hidden="1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hidden="1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hidden="1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hidden="1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hidden="1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hidden="1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hidden="1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hidden="1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hidden="1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hidden="1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hidden="1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hidden="1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hidden="1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hidden="1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hidden="1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hidden="1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hidden="1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hidden="1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hidden="1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hidden="1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hidden="1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hidden="1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hidden="1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hidden="1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hidden="1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hidden="1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hidden="1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hidden="1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hidden="1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hidden="1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hidden="1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hidden="1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hidden="1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hidden="1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hidden="1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hidden="1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hidden="1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hidden="1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hidden="1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hidden="1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hidden="1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hidden="1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hidden="1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hidden="1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hidden="1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hidden="1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hidden="1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hidden="1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hidden="1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hidden="1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hidden="1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hidden="1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hidden="1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hidden="1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hidden="1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hidden="1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hidden="1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hidden="1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hidden="1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hidden="1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hidden="1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hidden="1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hidden="1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hidden="1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hidden="1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hidden="1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hidden="1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hidden="1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hidden="1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hidden="1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hidden="1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hidden="1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hidden="1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hidden="1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hidden="1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hidden="1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hidden="1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hidden="1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hidden="1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hidden="1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hidden="1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hidden="1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hidden="1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hidden="1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hidden="1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hidden="1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hidden="1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hidden="1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hidden="1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hidden="1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hidden="1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hidden="1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hidden="1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hidden="1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hidden="1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hidden="1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hidden="1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hidden="1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hidden="1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hidden="1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hidden="1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hidden="1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hidden="1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hidden="1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hidden="1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hidden="1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hidden="1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hidden="1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hidden="1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hidden="1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hidden="1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hidden="1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hidden="1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hidden="1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hidden="1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hidden="1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hidden="1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hidden="1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hidden="1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hidden="1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hidden="1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hidden="1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hidden="1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hidden="1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hidden="1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hidden="1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hidden="1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hidden="1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hidden="1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hidden="1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hidden="1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hidden="1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hidden="1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hidden="1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hidden="1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hidden="1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hidden="1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hidden="1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hidden="1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hidden="1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hidden="1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hidden="1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hidden="1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hidden="1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hidden="1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hidden="1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hidden="1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hidden="1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hidden="1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hidden="1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hidden="1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hidden="1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hidden="1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hidden="1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hidden="1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hidden="1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hidden="1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hidden="1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hidden="1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hidden="1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hidden="1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hidden="1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hidden="1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hidden="1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hidden="1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hidden="1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hidden="1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hidden="1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hidden="1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hidden="1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hidden="1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hidden="1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hidden="1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hidden="1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hidden="1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hidden="1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hidden="1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hidden="1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hidden="1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hidden="1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hidden="1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hidden="1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hidden="1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hidden="1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hidden="1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hidden="1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hidden="1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hidden="1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hidden="1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hidden="1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hidden="1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hidden="1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hidden="1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hidden="1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hidden="1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hidden="1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hidden="1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hidden="1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hidden="1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hidden="1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hidden="1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hidden="1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hidden="1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hidden="1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hidden="1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hidden="1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hidden="1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hidden="1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hidden="1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hidden="1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hidden="1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hidden="1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hidden="1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hidden="1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hidden="1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hidden="1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hidden="1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hidden="1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hidden="1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hidden="1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hidden="1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hidden="1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hidden="1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hidden="1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hidden="1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hidden="1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hidden="1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hidden="1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hidden="1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hidden="1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hidden="1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hidden="1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hidden="1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hidden="1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hidden="1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hidden="1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hidden="1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hidden="1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hidden="1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hidden="1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hidden="1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hidden="1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hidden="1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hidden="1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hidden="1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hidden="1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hidden="1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hidden="1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hidden="1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hidden="1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hidden="1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hidden="1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hidden="1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hidden="1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hidden="1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hidden="1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hidden="1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hidden="1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hidden="1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hidden="1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hidden="1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hidden="1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hidden="1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hidden="1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hidden="1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hidden="1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hidden="1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hidden="1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hidden="1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hidden="1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hidden="1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hidden="1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hidden="1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hidden="1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hidden="1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hidden="1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hidden="1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hidden="1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hidden="1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hidden="1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hidden="1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hidden="1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hidden="1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hidden="1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hidden="1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hidden="1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hidden="1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hidden="1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hidden="1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hidden="1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hidden="1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hidden="1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hidden="1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hidden="1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hidden="1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hidden="1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hidden="1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hidden="1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hidden="1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hidden="1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hidden="1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hidden="1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hidden="1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hidden="1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hidden="1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hidden="1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hidden="1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hidden="1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hidden="1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hidden="1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hidden="1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hidden="1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hidden="1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hidden="1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hidden="1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hidden="1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hidden="1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hidden="1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hidden="1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hidden="1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hidden="1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hidden="1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hidden="1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hidden="1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hidden="1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hidden="1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hidden="1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hidden="1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hidden="1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hidden="1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hidden="1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hidden="1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hidden="1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hidden="1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hidden="1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hidden="1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hidden="1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hidden="1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hidden="1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hidden="1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hidden="1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hidden="1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hidden="1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hidden="1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hidden="1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hidden="1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hidden="1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hidden="1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hidden="1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hidden="1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hidden="1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hidden="1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hidden="1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hidden="1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hidden="1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hidden="1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hidden="1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hidden="1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hidden="1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hidden="1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</sheetData>
  <mergeCells count="6">
    <mergeCell ref="D25:D31"/>
    <mergeCell ref="A17:H17"/>
    <mergeCell ref="T1:U1"/>
    <mergeCell ref="T2:U2"/>
    <mergeCell ref="A1:S1"/>
    <mergeCell ref="J6:S16"/>
  </mergeCells>
  <dataValidations count="7">
    <dataValidation type="list" allowBlank="1" showErrorMessage="1" sqref="C25 E25" xr:uid="{00000000-0002-0000-0000-000001000000}">
      <formula1>$B$3:$S$3</formula1>
    </dataValidation>
    <dataValidation type="list" allowBlank="1" showErrorMessage="1" sqref="C26 E26" xr:uid="{00000000-0002-0000-0000-000003000000}">
      <formula1>$B$6:$H$6</formula1>
    </dataValidation>
    <dataValidation type="decimal" allowBlank="1" sqref="C32 E32" xr:uid="{00000000-0002-0000-0000-000004000000}">
      <formula1>0</formula1>
      <formula2>1000</formula2>
    </dataValidation>
    <dataValidation type="list" allowBlank="1" showErrorMessage="1" sqref="C27 E27" xr:uid="{00000000-0002-0000-0000-000005000000}">
      <formula1>$B$9:$D$9</formula1>
    </dataValidation>
    <dataValidation type="list" allowBlank="1" showErrorMessage="1" sqref="C28 E28" xr:uid="{00000000-0002-0000-0000-000006000000}">
      <formula1>$B$12:$E$12</formula1>
    </dataValidation>
    <dataValidation allowBlank="1" showErrorMessage="1" sqref="C30:C31 E30:E31" xr:uid="{CE72D64E-7ED1-4DE1-BA71-882D8E27C8E3}"/>
    <dataValidation type="list" allowBlank="1" showErrorMessage="1" sqref="C29 E29" xr:uid="{00000000-0002-0000-0000-000000000000}">
      <formula1>$B$15:$I$15</formula1>
    </dataValidation>
  </dataValidations>
  <pageMargins left="0.7" right="0.7" top="0.75" bottom="0.75" header="0" footer="0"/>
  <pageSetup paperSize="9" scale="1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04"/>
  <sheetViews>
    <sheetView zoomScale="85" zoomScaleNormal="85" workbookViewId="0">
      <selection activeCell="M33" sqref="M33"/>
    </sheetView>
  </sheetViews>
  <sheetFormatPr defaultColWidth="14.44140625" defaultRowHeight="15" customHeight="1" x14ac:dyDescent="0.3"/>
  <cols>
    <col min="1" max="1" width="21.44140625" customWidth="1"/>
    <col min="2" max="25" width="6.33203125" customWidth="1"/>
    <col min="26" max="34" width="8.88671875" customWidth="1"/>
    <col min="35" max="39" width="8.6640625" customWidth="1"/>
  </cols>
  <sheetData>
    <row r="1" spans="1:35" ht="14.25" customHeight="1" thickBot="1" x14ac:dyDescent="0.35">
      <c r="A1" s="83" t="s">
        <v>46</v>
      </c>
      <c r="B1" s="85" t="s">
        <v>47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7"/>
      <c r="Z1" s="17"/>
      <c r="AB1" s="18" t="s">
        <v>48</v>
      </c>
      <c r="AD1" s="18" t="s">
        <v>68</v>
      </c>
    </row>
    <row r="2" spans="1:35" ht="14.25" customHeight="1" thickBot="1" x14ac:dyDescent="0.35">
      <c r="A2" s="84"/>
      <c r="B2" s="19">
        <v>1</v>
      </c>
      <c r="C2" s="19">
        <v>2</v>
      </c>
      <c r="D2" s="19">
        <v>3</v>
      </c>
      <c r="E2" s="19">
        <v>4</v>
      </c>
      <c r="F2" s="19">
        <v>5</v>
      </c>
      <c r="G2" s="19">
        <v>6</v>
      </c>
      <c r="H2" s="19">
        <v>7</v>
      </c>
      <c r="I2" s="19">
        <v>8</v>
      </c>
      <c r="J2" s="19">
        <v>9</v>
      </c>
      <c r="K2" s="19">
        <v>10</v>
      </c>
      <c r="L2" s="19">
        <v>11</v>
      </c>
      <c r="M2" s="19">
        <v>12</v>
      </c>
      <c r="N2" s="19">
        <v>13</v>
      </c>
      <c r="O2" s="19">
        <v>14</v>
      </c>
      <c r="P2" s="19">
        <v>15</v>
      </c>
      <c r="Q2" s="19">
        <v>16</v>
      </c>
      <c r="R2" s="19">
        <v>17</v>
      </c>
      <c r="S2" s="19">
        <v>18</v>
      </c>
      <c r="T2" s="19">
        <v>19</v>
      </c>
      <c r="U2" s="19">
        <v>20</v>
      </c>
      <c r="V2" s="19">
        <v>21</v>
      </c>
      <c r="W2" s="19">
        <v>22</v>
      </c>
      <c r="X2" s="19">
        <v>23</v>
      </c>
      <c r="Y2" s="20">
        <v>24</v>
      </c>
      <c r="Z2" s="17" t="s">
        <v>49</v>
      </c>
      <c r="AB2" s="21">
        <f>Számítás!T4</f>
        <v>1.1000000000000001</v>
      </c>
      <c r="AD2" s="21">
        <f>Számítás!U4</f>
        <v>1.8</v>
      </c>
      <c r="AF2" s="18"/>
    </row>
    <row r="3" spans="1:35" ht="14.25" customHeight="1" x14ac:dyDescent="0.3">
      <c r="A3" s="22">
        <v>24</v>
      </c>
      <c r="B3" s="23">
        <v>100</v>
      </c>
      <c r="C3" s="24">
        <f t="shared" ref="C3:C25" si="0">B3-AD$2*Z3</f>
        <v>92.741935483870975</v>
      </c>
      <c r="D3" s="24">
        <f t="shared" ref="D3:Y3" si="1">C3-$Z3</f>
        <v>88.709677419354847</v>
      </c>
      <c r="E3" s="24">
        <f t="shared" si="1"/>
        <v>84.677419354838719</v>
      </c>
      <c r="F3" s="24">
        <f t="shared" si="1"/>
        <v>80.645161290322591</v>
      </c>
      <c r="G3" s="24">
        <f t="shared" si="1"/>
        <v>76.612903225806463</v>
      </c>
      <c r="H3" s="24">
        <f t="shared" si="1"/>
        <v>72.580645161290334</v>
      </c>
      <c r="I3" s="24">
        <f t="shared" si="1"/>
        <v>68.548387096774206</v>
      </c>
      <c r="J3" s="24">
        <f t="shared" si="1"/>
        <v>64.516129032258078</v>
      </c>
      <c r="K3" s="24">
        <f t="shared" si="1"/>
        <v>60.48387096774195</v>
      </c>
      <c r="L3" s="24">
        <f t="shared" si="1"/>
        <v>56.451612903225822</v>
      </c>
      <c r="M3" s="24">
        <f t="shared" si="1"/>
        <v>52.419354838709694</v>
      </c>
      <c r="N3" s="24">
        <f t="shared" si="1"/>
        <v>48.387096774193566</v>
      </c>
      <c r="O3" s="24">
        <f t="shared" si="1"/>
        <v>44.354838709677438</v>
      </c>
      <c r="P3" s="24">
        <f t="shared" si="1"/>
        <v>40.32258064516131</v>
      </c>
      <c r="Q3" s="24">
        <f t="shared" si="1"/>
        <v>36.290322580645181</v>
      </c>
      <c r="R3" s="24">
        <f t="shared" si="1"/>
        <v>32.258064516129053</v>
      </c>
      <c r="S3" s="24">
        <f t="shared" si="1"/>
        <v>28.225806451612925</v>
      </c>
      <c r="T3" s="24">
        <f t="shared" si="1"/>
        <v>24.193548387096797</v>
      </c>
      <c r="U3" s="24">
        <f t="shared" si="1"/>
        <v>20.161290322580669</v>
      </c>
      <c r="V3" s="24">
        <f t="shared" si="1"/>
        <v>16.129032258064541</v>
      </c>
      <c r="W3" s="24">
        <f t="shared" si="1"/>
        <v>12.096774193548413</v>
      </c>
      <c r="X3" s="24">
        <f t="shared" si="1"/>
        <v>8.0645161290322847</v>
      </c>
      <c r="Y3" s="25">
        <f t="shared" si="1"/>
        <v>4.0322580645161556</v>
      </c>
      <c r="Z3" s="17">
        <f t="shared" ref="Z3:Z25" si="2">B3/(A3-1+AD$2)</f>
        <v>4.032258064516129</v>
      </c>
    </row>
    <row r="4" spans="1:35" ht="14.25" customHeight="1" x14ac:dyDescent="0.3">
      <c r="A4" s="22">
        <v>23</v>
      </c>
      <c r="B4" s="26">
        <f t="shared" ref="B4:B26" si="3">B3-AB$2</f>
        <v>98.9</v>
      </c>
      <c r="C4" s="27">
        <f t="shared" si="0"/>
        <v>91.420168067226896</v>
      </c>
      <c r="D4" s="27">
        <f t="shared" ref="D4:X4" si="4">C4-$Z4</f>
        <v>87.264705882352942</v>
      </c>
      <c r="E4" s="27">
        <f t="shared" si="4"/>
        <v>83.109243697478988</v>
      </c>
      <c r="F4" s="27">
        <f t="shared" si="4"/>
        <v>78.953781512605033</v>
      </c>
      <c r="G4" s="27">
        <f t="shared" si="4"/>
        <v>74.798319327731079</v>
      </c>
      <c r="H4" s="27">
        <f t="shared" si="4"/>
        <v>70.642857142857125</v>
      </c>
      <c r="I4" s="27">
        <f t="shared" si="4"/>
        <v>66.48739495798317</v>
      </c>
      <c r="J4" s="27">
        <f t="shared" si="4"/>
        <v>62.331932773109223</v>
      </c>
      <c r="K4" s="27">
        <f t="shared" si="4"/>
        <v>58.176470588235276</v>
      </c>
      <c r="L4" s="27">
        <f t="shared" si="4"/>
        <v>54.021008403361328</v>
      </c>
      <c r="M4" s="27">
        <f t="shared" si="4"/>
        <v>49.865546218487381</v>
      </c>
      <c r="N4" s="27">
        <f t="shared" si="4"/>
        <v>45.710084033613434</v>
      </c>
      <c r="O4" s="27">
        <f t="shared" si="4"/>
        <v>41.554621848739487</v>
      </c>
      <c r="P4" s="27">
        <f t="shared" si="4"/>
        <v>37.399159663865539</v>
      </c>
      <c r="Q4" s="27">
        <f t="shared" si="4"/>
        <v>33.243697478991592</v>
      </c>
      <c r="R4" s="27">
        <f t="shared" si="4"/>
        <v>29.088235294117641</v>
      </c>
      <c r="S4" s="27">
        <f t="shared" si="4"/>
        <v>24.932773109243691</v>
      </c>
      <c r="T4" s="27">
        <f t="shared" si="4"/>
        <v>20.77731092436974</v>
      </c>
      <c r="U4" s="27">
        <f t="shared" si="4"/>
        <v>16.621848739495789</v>
      </c>
      <c r="V4" s="27">
        <f t="shared" si="4"/>
        <v>12.466386554621838</v>
      </c>
      <c r="W4" s="27">
        <f t="shared" si="4"/>
        <v>8.3109243697478874</v>
      </c>
      <c r="X4" s="27">
        <f t="shared" si="4"/>
        <v>4.1554621848739375</v>
      </c>
      <c r="Y4" s="28"/>
      <c r="Z4" s="17">
        <f t="shared" si="2"/>
        <v>4.1554621848739499</v>
      </c>
    </row>
    <row r="5" spans="1:35" ht="14.25" customHeight="1" x14ac:dyDescent="0.3">
      <c r="A5" s="22">
        <v>22</v>
      </c>
      <c r="B5" s="26">
        <f t="shared" si="3"/>
        <v>97.800000000000011</v>
      </c>
      <c r="C5" s="27">
        <f t="shared" si="0"/>
        <v>90.078947368421069</v>
      </c>
      <c r="D5" s="27">
        <f t="shared" ref="D5:W5" si="5">C5-$Z5</f>
        <v>85.789473684210549</v>
      </c>
      <c r="E5" s="27">
        <f t="shared" si="5"/>
        <v>81.500000000000028</v>
      </c>
      <c r="F5" s="27">
        <f t="shared" si="5"/>
        <v>77.210526315789508</v>
      </c>
      <c r="G5" s="27">
        <f t="shared" si="5"/>
        <v>72.921052631578988</v>
      </c>
      <c r="H5" s="27">
        <f t="shared" si="5"/>
        <v>68.631578947368467</v>
      </c>
      <c r="I5" s="27">
        <f t="shared" si="5"/>
        <v>64.342105263157947</v>
      </c>
      <c r="J5" s="27">
        <f t="shared" si="5"/>
        <v>60.05263157894742</v>
      </c>
      <c r="K5" s="27">
        <f t="shared" si="5"/>
        <v>55.763157894736892</v>
      </c>
      <c r="L5" s="27">
        <f t="shared" si="5"/>
        <v>51.473684210526365</v>
      </c>
      <c r="M5" s="27">
        <f t="shared" si="5"/>
        <v>47.184210526315837</v>
      </c>
      <c r="N5" s="27">
        <f t="shared" si="5"/>
        <v>42.89473684210531</v>
      </c>
      <c r="O5" s="27">
        <f t="shared" si="5"/>
        <v>38.605263157894782</v>
      </c>
      <c r="P5" s="27">
        <f t="shared" si="5"/>
        <v>34.315789473684255</v>
      </c>
      <c r="Q5" s="27">
        <f t="shared" si="5"/>
        <v>30.026315789473728</v>
      </c>
      <c r="R5" s="27">
        <f t="shared" si="5"/>
        <v>25.7368421052632</v>
      </c>
      <c r="S5" s="27">
        <f t="shared" si="5"/>
        <v>21.447368421052673</v>
      </c>
      <c r="T5" s="27">
        <f t="shared" si="5"/>
        <v>17.157894736842145</v>
      </c>
      <c r="U5" s="27">
        <f t="shared" si="5"/>
        <v>12.868421052631618</v>
      </c>
      <c r="V5" s="27">
        <f t="shared" si="5"/>
        <v>8.5789473684210904</v>
      </c>
      <c r="W5" s="27">
        <f t="shared" si="5"/>
        <v>4.2894736842105639</v>
      </c>
      <c r="X5" s="27"/>
      <c r="Y5" s="28"/>
      <c r="Z5" s="17">
        <f t="shared" si="2"/>
        <v>4.2894736842105265</v>
      </c>
      <c r="AI5" s="18" t="s">
        <v>50</v>
      </c>
    </row>
    <row r="6" spans="1:35" ht="14.25" customHeight="1" x14ac:dyDescent="0.3">
      <c r="A6" s="22">
        <v>21</v>
      </c>
      <c r="B6" s="26">
        <f t="shared" si="3"/>
        <v>96.700000000000017</v>
      </c>
      <c r="C6" s="27">
        <f t="shared" si="0"/>
        <v>88.715596330275247</v>
      </c>
      <c r="D6" s="27">
        <f t="shared" ref="D6:V6" si="6">C6-$Z6</f>
        <v>84.279816513761489</v>
      </c>
      <c r="E6" s="27">
        <f t="shared" si="6"/>
        <v>79.844036697247731</v>
      </c>
      <c r="F6" s="27">
        <f t="shared" si="6"/>
        <v>75.408256880733973</v>
      </c>
      <c r="G6" s="27">
        <f t="shared" si="6"/>
        <v>70.972477064220215</v>
      </c>
      <c r="H6" s="27">
        <f t="shared" si="6"/>
        <v>66.536697247706456</v>
      </c>
      <c r="I6" s="27">
        <f t="shared" si="6"/>
        <v>62.100917431192691</v>
      </c>
      <c r="J6" s="27">
        <f t="shared" si="6"/>
        <v>57.665137614678926</v>
      </c>
      <c r="K6" s="27">
        <f t="shared" si="6"/>
        <v>53.229357798165161</v>
      </c>
      <c r="L6" s="27">
        <f t="shared" si="6"/>
        <v>48.793577981651396</v>
      </c>
      <c r="M6" s="27">
        <f t="shared" si="6"/>
        <v>44.357798165137631</v>
      </c>
      <c r="N6" s="27">
        <f t="shared" si="6"/>
        <v>39.922018348623865</v>
      </c>
      <c r="O6" s="27">
        <f t="shared" si="6"/>
        <v>35.4862385321101</v>
      </c>
      <c r="P6" s="27">
        <f t="shared" si="6"/>
        <v>31.050458715596339</v>
      </c>
      <c r="Q6" s="27">
        <f t="shared" si="6"/>
        <v>26.614678899082577</v>
      </c>
      <c r="R6" s="27">
        <f t="shared" si="6"/>
        <v>22.178899082568815</v>
      </c>
      <c r="S6" s="27">
        <f t="shared" si="6"/>
        <v>17.743119266055054</v>
      </c>
      <c r="T6" s="27">
        <f t="shared" si="6"/>
        <v>13.307339449541292</v>
      </c>
      <c r="U6" s="27">
        <f t="shared" si="6"/>
        <v>8.8715596330275304</v>
      </c>
      <c r="V6" s="27">
        <f t="shared" si="6"/>
        <v>4.4357798165137678</v>
      </c>
      <c r="W6" s="27"/>
      <c r="X6" s="27"/>
      <c r="Y6" s="28"/>
      <c r="Z6" s="17">
        <f t="shared" si="2"/>
        <v>4.4357798165137625</v>
      </c>
      <c r="AI6" s="18">
        <v>100</v>
      </c>
    </row>
    <row r="7" spans="1:35" ht="14.25" customHeight="1" x14ac:dyDescent="0.3">
      <c r="A7" s="22">
        <v>20</v>
      </c>
      <c r="B7" s="26">
        <f t="shared" si="3"/>
        <v>95.600000000000023</v>
      </c>
      <c r="C7" s="27">
        <f t="shared" si="0"/>
        <v>87.326923076923094</v>
      </c>
      <c r="D7" s="27">
        <f t="shared" ref="D7:U7" si="7">C7-$Z7</f>
        <v>82.730769230769255</v>
      </c>
      <c r="E7" s="27">
        <f t="shared" si="7"/>
        <v>78.134615384615415</v>
      </c>
      <c r="F7" s="27">
        <f t="shared" si="7"/>
        <v>73.538461538461576</v>
      </c>
      <c r="G7" s="27">
        <f t="shared" si="7"/>
        <v>68.942307692307736</v>
      </c>
      <c r="H7" s="27">
        <f t="shared" si="7"/>
        <v>64.346153846153896</v>
      </c>
      <c r="I7" s="27">
        <f t="shared" si="7"/>
        <v>59.75000000000005</v>
      </c>
      <c r="J7" s="27">
        <f t="shared" si="7"/>
        <v>55.153846153846203</v>
      </c>
      <c r="K7" s="27">
        <f t="shared" si="7"/>
        <v>50.557692307692356</v>
      </c>
      <c r="L7" s="27">
        <f t="shared" si="7"/>
        <v>45.96153846153851</v>
      </c>
      <c r="M7" s="27">
        <f t="shared" si="7"/>
        <v>41.365384615384663</v>
      </c>
      <c r="N7" s="27">
        <f t="shared" si="7"/>
        <v>36.769230769230816</v>
      </c>
      <c r="O7" s="27">
        <f t="shared" si="7"/>
        <v>32.17307692307697</v>
      </c>
      <c r="P7" s="27">
        <f t="shared" si="7"/>
        <v>27.576923076923123</v>
      </c>
      <c r="Q7" s="27">
        <f t="shared" si="7"/>
        <v>22.980769230769276</v>
      </c>
      <c r="R7" s="27">
        <f t="shared" si="7"/>
        <v>18.384615384615429</v>
      </c>
      <c r="S7" s="27">
        <f t="shared" si="7"/>
        <v>13.788461538461583</v>
      </c>
      <c r="T7" s="27">
        <f t="shared" si="7"/>
        <v>9.192307692307736</v>
      </c>
      <c r="U7" s="27">
        <f t="shared" si="7"/>
        <v>4.5961538461538893</v>
      </c>
      <c r="V7" s="27"/>
      <c r="W7" s="27"/>
      <c r="X7" s="27"/>
      <c r="Y7" s="28"/>
      <c r="Z7" s="17">
        <f t="shared" si="2"/>
        <v>4.5961538461538467</v>
      </c>
    </row>
    <row r="8" spans="1:35" ht="14.25" customHeight="1" x14ac:dyDescent="0.3">
      <c r="A8" s="22">
        <v>19</v>
      </c>
      <c r="B8" s="26">
        <f t="shared" si="3"/>
        <v>94.500000000000028</v>
      </c>
      <c r="C8" s="27">
        <f t="shared" si="0"/>
        <v>85.909090909090935</v>
      </c>
      <c r="D8" s="27">
        <f t="shared" ref="D8:T8" si="8">C8-$Z8</f>
        <v>81.136363636363654</v>
      </c>
      <c r="E8" s="27">
        <f t="shared" si="8"/>
        <v>76.363636363636374</v>
      </c>
      <c r="F8" s="27">
        <f t="shared" si="8"/>
        <v>71.590909090909093</v>
      </c>
      <c r="G8" s="27">
        <f t="shared" si="8"/>
        <v>66.818181818181813</v>
      </c>
      <c r="H8" s="27">
        <f t="shared" si="8"/>
        <v>62.04545454545454</v>
      </c>
      <c r="I8" s="27">
        <f t="shared" si="8"/>
        <v>57.272727272727266</v>
      </c>
      <c r="J8" s="27">
        <f t="shared" si="8"/>
        <v>52.499999999999993</v>
      </c>
      <c r="K8" s="27">
        <f t="shared" si="8"/>
        <v>47.72727272727272</v>
      </c>
      <c r="L8" s="27">
        <f t="shared" si="8"/>
        <v>42.954545454545446</v>
      </c>
      <c r="M8" s="27">
        <f t="shared" si="8"/>
        <v>38.181818181818173</v>
      </c>
      <c r="N8" s="27">
        <f t="shared" si="8"/>
        <v>33.409090909090899</v>
      </c>
      <c r="O8" s="27">
        <f t="shared" si="8"/>
        <v>28.636363636363626</v>
      </c>
      <c r="P8" s="27">
        <f t="shared" si="8"/>
        <v>23.863636363636353</v>
      </c>
      <c r="Q8" s="27">
        <f t="shared" si="8"/>
        <v>19.090909090909079</v>
      </c>
      <c r="R8" s="27">
        <f t="shared" si="8"/>
        <v>14.318181818181806</v>
      </c>
      <c r="S8" s="27">
        <f t="shared" si="8"/>
        <v>9.5454545454545325</v>
      </c>
      <c r="T8" s="27">
        <f t="shared" si="8"/>
        <v>4.7727272727272583</v>
      </c>
      <c r="U8" s="27"/>
      <c r="V8" s="27"/>
      <c r="W8" s="27"/>
      <c r="X8" s="27"/>
      <c r="Y8" s="28"/>
      <c r="Z8" s="17">
        <f t="shared" si="2"/>
        <v>4.7727272727272743</v>
      </c>
    </row>
    <row r="9" spans="1:35" ht="14.25" customHeight="1" x14ac:dyDescent="0.3">
      <c r="A9" s="22">
        <v>18</v>
      </c>
      <c r="B9" s="26">
        <f t="shared" si="3"/>
        <v>93.400000000000034</v>
      </c>
      <c r="C9" s="27">
        <f t="shared" si="0"/>
        <v>84.457446808510667</v>
      </c>
      <c r="D9" s="27">
        <f t="shared" ref="D9:S9" si="9">C9-$Z9</f>
        <v>79.489361702127681</v>
      </c>
      <c r="E9" s="27">
        <f t="shared" si="9"/>
        <v>74.521276595744695</v>
      </c>
      <c r="F9" s="27">
        <f t="shared" si="9"/>
        <v>69.553191489361708</v>
      </c>
      <c r="G9" s="27">
        <f t="shared" si="9"/>
        <v>64.585106382978722</v>
      </c>
      <c r="H9" s="27">
        <f t="shared" si="9"/>
        <v>59.617021276595743</v>
      </c>
      <c r="I9" s="27">
        <f t="shared" si="9"/>
        <v>54.648936170212764</v>
      </c>
      <c r="J9" s="27">
        <f t="shared" si="9"/>
        <v>49.680851063829785</v>
      </c>
      <c r="K9" s="27">
        <f t="shared" si="9"/>
        <v>44.712765957446805</v>
      </c>
      <c r="L9" s="27">
        <f t="shared" si="9"/>
        <v>39.744680851063826</v>
      </c>
      <c r="M9" s="27">
        <f t="shared" si="9"/>
        <v>34.776595744680847</v>
      </c>
      <c r="N9" s="27">
        <f t="shared" si="9"/>
        <v>29.808510638297868</v>
      </c>
      <c r="O9" s="27">
        <f t="shared" si="9"/>
        <v>24.840425531914889</v>
      </c>
      <c r="P9" s="27">
        <f t="shared" si="9"/>
        <v>19.87234042553191</v>
      </c>
      <c r="Q9" s="27">
        <f t="shared" si="9"/>
        <v>14.90425531914893</v>
      </c>
      <c r="R9" s="27">
        <f t="shared" si="9"/>
        <v>9.9361702127659512</v>
      </c>
      <c r="S9" s="27">
        <f t="shared" si="9"/>
        <v>4.9680851063829712</v>
      </c>
      <c r="T9" s="27"/>
      <c r="U9" s="27"/>
      <c r="V9" s="27"/>
      <c r="W9" s="27"/>
      <c r="X9" s="27"/>
      <c r="Y9" s="28"/>
      <c r="Z9" s="17">
        <f t="shared" si="2"/>
        <v>4.9680851063829801</v>
      </c>
    </row>
    <row r="10" spans="1:35" ht="14.25" customHeight="1" x14ac:dyDescent="0.3">
      <c r="A10" s="22">
        <v>17</v>
      </c>
      <c r="B10" s="26">
        <f t="shared" si="3"/>
        <v>92.30000000000004</v>
      </c>
      <c r="C10" s="27">
        <f t="shared" si="0"/>
        <v>82.966292134831491</v>
      </c>
      <c r="D10" s="27">
        <f t="shared" ref="D10:R10" si="10">C10-$Z10</f>
        <v>77.780898876404521</v>
      </c>
      <c r="E10" s="27">
        <f t="shared" si="10"/>
        <v>72.595505617977551</v>
      </c>
      <c r="F10" s="27">
        <f t="shared" si="10"/>
        <v>67.410112359550581</v>
      </c>
      <c r="G10" s="27">
        <f t="shared" si="10"/>
        <v>62.224719101123611</v>
      </c>
      <c r="H10" s="27">
        <f t="shared" si="10"/>
        <v>57.039325842696641</v>
      </c>
      <c r="I10" s="27">
        <f t="shared" si="10"/>
        <v>51.853932584269671</v>
      </c>
      <c r="J10" s="27">
        <f t="shared" si="10"/>
        <v>46.668539325842701</v>
      </c>
      <c r="K10" s="27">
        <f t="shared" si="10"/>
        <v>41.483146067415731</v>
      </c>
      <c r="L10" s="27">
        <f t="shared" si="10"/>
        <v>36.297752808988761</v>
      </c>
      <c r="M10" s="27">
        <f t="shared" si="10"/>
        <v>31.112359550561791</v>
      </c>
      <c r="N10" s="27">
        <f t="shared" si="10"/>
        <v>25.926966292134821</v>
      </c>
      <c r="O10" s="27">
        <f t="shared" si="10"/>
        <v>20.741573033707851</v>
      </c>
      <c r="P10" s="27">
        <f t="shared" si="10"/>
        <v>15.556179775280883</v>
      </c>
      <c r="Q10" s="27">
        <f t="shared" si="10"/>
        <v>10.370786516853915</v>
      </c>
      <c r="R10" s="27">
        <f t="shared" si="10"/>
        <v>5.1853932584269469</v>
      </c>
      <c r="S10" s="27"/>
      <c r="T10" s="27"/>
      <c r="U10" s="27"/>
      <c r="V10" s="27"/>
      <c r="W10" s="27"/>
      <c r="X10" s="27"/>
      <c r="Y10" s="28"/>
      <c r="Z10" s="17">
        <f t="shared" si="2"/>
        <v>5.1853932584269682</v>
      </c>
    </row>
    <row r="11" spans="1:35" ht="14.25" customHeight="1" x14ac:dyDescent="0.3">
      <c r="A11" s="22">
        <v>16</v>
      </c>
      <c r="B11" s="26">
        <f t="shared" si="3"/>
        <v>91.200000000000045</v>
      </c>
      <c r="C11" s="27">
        <f t="shared" si="0"/>
        <v>81.428571428571473</v>
      </c>
      <c r="D11" s="27">
        <f t="shared" ref="D11:Q11" si="11">C11-$Z11</f>
        <v>76.000000000000043</v>
      </c>
      <c r="E11" s="27">
        <f t="shared" si="11"/>
        <v>70.571428571428612</v>
      </c>
      <c r="F11" s="27">
        <f t="shared" si="11"/>
        <v>65.142857142857181</v>
      </c>
      <c r="G11" s="27">
        <f t="shared" si="11"/>
        <v>59.714285714285751</v>
      </c>
      <c r="H11" s="27">
        <f t="shared" si="11"/>
        <v>54.28571428571432</v>
      </c>
      <c r="I11" s="27">
        <f t="shared" si="11"/>
        <v>48.85714285714289</v>
      </c>
      <c r="J11" s="27">
        <f t="shared" si="11"/>
        <v>43.428571428571459</v>
      </c>
      <c r="K11" s="27">
        <f t="shared" si="11"/>
        <v>38.000000000000028</v>
      </c>
      <c r="L11" s="27">
        <f t="shared" si="11"/>
        <v>32.571428571428598</v>
      </c>
      <c r="M11" s="27">
        <f t="shared" si="11"/>
        <v>27.142857142857167</v>
      </c>
      <c r="N11" s="27">
        <f t="shared" si="11"/>
        <v>21.714285714285737</v>
      </c>
      <c r="O11" s="27">
        <f t="shared" si="11"/>
        <v>16.285714285714306</v>
      </c>
      <c r="P11" s="27">
        <f t="shared" si="11"/>
        <v>10.857142857142875</v>
      </c>
      <c r="Q11" s="27">
        <f t="shared" si="11"/>
        <v>5.4285714285714439</v>
      </c>
      <c r="R11" s="27"/>
      <c r="S11" s="27"/>
      <c r="T11" s="27"/>
      <c r="U11" s="27"/>
      <c r="V11" s="27"/>
      <c r="W11" s="27"/>
      <c r="X11" s="27"/>
      <c r="Y11" s="28"/>
      <c r="Z11" s="17">
        <f t="shared" si="2"/>
        <v>5.4285714285714315</v>
      </c>
    </row>
    <row r="12" spans="1:35" ht="14.25" customHeight="1" x14ac:dyDescent="0.3">
      <c r="A12" s="22">
        <v>15</v>
      </c>
      <c r="B12" s="26">
        <f t="shared" si="3"/>
        <v>90.100000000000051</v>
      </c>
      <c r="C12" s="27">
        <f t="shared" si="0"/>
        <v>79.835443037974727</v>
      </c>
      <c r="D12" s="27">
        <f t="shared" ref="D12:P12" si="12">C12-$Z12</f>
        <v>74.132911392405106</v>
      </c>
      <c r="E12" s="27">
        <f t="shared" si="12"/>
        <v>68.430379746835484</v>
      </c>
      <c r="F12" s="27">
        <f t="shared" si="12"/>
        <v>62.727848101265863</v>
      </c>
      <c r="G12" s="27">
        <f t="shared" si="12"/>
        <v>57.025316455696242</v>
      </c>
      <c r="H12" s="27">
        <f t="shared" si="12"/>
        <v>51.32278481012662</v>
      </c>
      <c r="I12" s="27">
        <f t="shared" si="12"/>
        <v>45.620253164556999</v>
      </c>
      <c r="J12" s="27">
        <f t="shared" si="12"/>
        <v>39.917721518987378</v>
      </c>
      <c r="K12" s="27">
        <f t="shared" si="12"/>
        <v>34.215189873417756</v>
      </c>
      <c r="L12" s="27">
        <f t="shared" si="12"/>
        <v>28.512658227848135</v>
      </c>
      <c r="M12" s="27">
        <f t="shared" si="12"/>
        <v>22.810126582278514</v>
      </c>
      <c r="N12" s="27">
        <f t="shared" si="12"/>
        <v>17.107594936708892</v>
      </c>
      <c r="O12" s="27">
        <f t="shared" si="12"/>
        <v>11.405063291139269</v>
      </c>
      <c r="P12" s="27">
        <f t="shared" si="12"/>
        <v>5.7025316455696462</v>
      </c>
      <c r="Q12" s="27"/>
      <c r="R12" s="27"/>
      <c r="S12" s="27"/>
      <c r="T12" s="27"/>
      <c r="U12" s="27"/>
      <c r="V12" s="27"/>
      <c r="W12" s="27"/>
      <c r="X12" s="27"/>
      <c r="Y12" s="28"/>
      <c r="Z12" s="17">
        <f t="shared" si="2"/>
        <v>5.7025316455696231</v>
      </c>
    </row>
    <row r="13" spans="1:35" ht="14.25" customHeight="1" x14ac:dyDescent="0.3">
      <c r="A13" s="22">
        <v>14</v>
      </c>
      <c r="B13" s="26">
        <f t="shared" si="3"/>
        <v>89.000000000000057</v>
      </c>
      <c r="C13" s="27">
        <f t="shared" si="0"/>
        <v>78.175675675675734</v>
      </c>
      <c r="D13" s="27">
        <f t="shared" ref="D13:O13" si="13">C13-$Z13</f>
        <v>72.162162162162218</v>
      </c>
      <c r="E13" s="27">
        <f t="shared" si="13"/>
        <v>66.148648648648702</v>
      </c>
      <c r="F13" s="27">
        <f t="shared" si="13"/>
        <v>60.135135135135187</v>
      </c>
      <c r="G13" s="27">
        <f t="shared" si="13"/>
        <v>54.121621621621671</v>
      </c>
      <c r="H13" s="27">
        <f t="shared" si="13"/>
        <v>48.108108108108155</v>
      </c>
      <c r="I13" s="27">
        <f t="shared" si="13"/>
        <v>42.094594594594639</v>
      </c>
      <c r="J13" s="27">
        <f t="shared" si="13"/>
        <v>36.081081081081123</v>
      </c>
      <c r="K13" s="27">
        <f t="shared" si="13"/>
        <v>30.067567567567608</v>
      </c>
      <c r="L13" s="27">
        <f t="shared" si="13"/>
        <v>24.054054054054092</v>
      </c>
      <c r="M13" s="27">
        <f t="shared" si="13"/>
        <v>18.040540540540576</v>
      </c>
      <c r="N13" s="27">
        <f t="shared" si="13"/>
        <v>12.02702702702706</v>
      </c>
      <c r="O13" s="27">
        <f t="shared" si="13"/>
        <v>6.0135135135135434</v>
      </c>
      <c r="P13" s="27"/>
      <c r="Q13" s="27"/>
      <c r="R13" s="27"/>
      <c r="S13" s="27"/>
      <c r="T13" s="27"/>
      <c r="U13" s="27"/>
      <c r="V13" s="27"/>
      <c r="W13" s="27"/>
      <c r="X13" s="27"/>
      <c r="Y13" s="28"/>
      <c r="Z13" s="17">
        <f t="shared" si="2"/>
        <v>6.0135135135135167</v>
      </c>
    </row>
    <row r="14" spans="1:35" ht="14.25" customHeight="1" x14ac:dyDescent="0.3">
      <c r="A14" s="22">
        <v>13</v>
      </c>
      <c r="B14" s="26">
        <f t="shared" si="3"/>
        <v>87.900000000000063</v>
      </c>
      <c r="C14" s="27">
        <f t="shared" si="0"/>
        <v>76.434782608695713</v>
      </c>
      <c r="D14" s="27">
        <f t="shared" ref="D14:N14" si="14">C14-$Z14</f>
        <v>70.065217391304401</v>
      </c>
      <c r="E14" s="27">
        <f t="shared" si="14"/>
        <v>63.695652173913089</v>
      </c>
      <c r="F14" s="27">
        <f t="shared" si="14"/>
        <v>57.326086956521777</v>
      </c>
      <c r="G14" s="27">
        <f t="shared" si="14"/>
        <v>50.956521739130466</v>
      </c>
      <c r="H14" s="27">
        <f t="shared" si="14"/>
        <v>44.586956521739154</v>
      </c>
      <c r="I14" s="27">
        <f t="shared" si="14"/>
        <v>38.217391304347842</v>
      </c>
      <c r="J14" s="27">
        <f t="shared" si="14"/>
        <v>31.847826086956534</v>
      </c>
      <c r="K14" s="27">
        <f t="shared" si="14"/>
        <v>25.478260869565226</v>
      </c>
      <c r="L14" s="27">
        <f t="shared" si="14"/>
        <v>19.108695652173918</v>
      </c>
      <c r="M14" s="27">
        <f t="shared" si="14"/>
        <v>12.739130434782609</v>
      </c>
      <c r="N14" s="27">
        <f t="shared" si="14"/>
        <v>6.3695652173913011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  <c r="Z14" s="17">
        <f t="shared" si="2"/>
        <v>6.3695652173913082</v>
      </c>
    </row>
    <row r="15" spans="1:35" ht="14.25" customHeight="1" x14ac:dyDescent="0.3">
      <c r="A15" s="22">
        <v>12</v>
      </c>
      <c r="B15" s="26">
        <f t="shared" si="3"/>
        <v>86.800000000000068</v>
      </c>
      <c r="C15" s="27">
        <f t="shared" si="0"/>
        <v>74.593750000000057</v>
      </c>
      <c r="D15" s="27">
        <f t="shared" ref="D15:M15" si="15">C15-$Z15</f>
        <v>67.812500000000057</v>
      </c>
      <c r="E15" s="27">
        <f t="shared" si="15"/>
        <v>61.03125000000005</v>
      </c>
      <c r="F15" s="27">
        <f t="shared" si="15"/>
        <v>54.250000000000043</v>
      </c>
      <c r="G15" s="27">
        <f t="shared" si="15"/>
        <v>47.468750000000036</v>
      </c>
      <c r="H15" s="27">
        <f t="shared" si="15"/>
        <v>40.687500000000028</v>
      </c>
      <c r="I15" s="27">
        <f t="shared" si="15"/>
        <v>33.906250000000021</v>
      </c>
      <c r="J15" s="27">
        <f t="shared" si="15"/>
        <v>27.125000000000014</v>
      </c>
      <c r="K15" s="27">
        <f t="shared" si="15"/>
        <v>20.343750000000007</v>
      </c>
      <c r="L15" s="27">
        <f t="shared" si="15"/>
        <v>13.562500000000002</v>
      </c>
      <c r="M15" s="27">
        <f t="shared" si="15"/>
        <v>6.7812499999999964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7">
        <f t="shared" si="2"/>
        <v>6.7812500000000053</v>
      </c>
    </row>
    <row r="16" spans="1:35" ht="14.25" customHeight="1" thickBot="1" x14ac:dyDescent="0.35">
      <c r="A16" s="22">
        <v>11</v>
      </c>
      <c r="B16" s="26">
        <f t="shared" si="3"/>
        <v>85.700000000000074</v>
      </c>
      <c r="C16" s="27">
        <f t="shared" si="0"/>
        <v>72.627118644067863</v>
      </c>
      <c r="D16" s="27">
        <f t="shared" ref="D16:L16" si="16">C16-$Z16</f>
        <v>65.364406779661081</v>
      </c>
      <c r="E16" s="27">
        <f t="shared" si="16"/>
        <v>58.101694915254299</v>
      </c>
      <c r="F16" s="27">
        <f t="shared" si="16"/>
        <v>50.838983050847517</v>
      </c>
      <c r="G16" s="27">
        <f t="shared" si="16"/>
        <v>43.576271186440735</v>
      </c>
      <c r="H16" s="27">
        <f t="shared" si="16"/>
        <v>36.313559322033953</v>
      </c>
      <c r="I16" s="27">
        <f t="shared" si="16"/>
        <v>29.050847457627167</v>
      </c>
      <c r="J16" s="27">
        <f t="shared" si="16"/>
        <v>21.788135593220382</v>
      </c>
      <c r="K16" s="27">
        <f t="shared" si="16"/>
        <v>14.525423728813596</v>
      </c>
      <c r="L16" s="27">
        <f t="shared" si="16"/>
        <v>7.2627118644068105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8"/>
      <c r="Z16" s="17">
        <f t="shared" si="2"/>
        <v>7.2627118644067856</v>
      </c>
    </row>
    <row r="17" spans="1:26" ht="14.25" customHeight="1" x14ac:dyDescent="0.3">
      <c r="A17" s="22">
        <v>10</v>
      </c>
      <c r="B17" s="26">
        <f t="shared" si="3"/>
        <v>84.60000000000008</v>
      </c>
      <c r="C17" s="27">
        <f t="shared" si="0"/>
        <v>70.500000000000071</v>
      </c>
      <c r="D17" s="27">
        <f t="shared" ref="D17:K17" si="17">C17-$Z17</f>
        <v>62.666666666666728</v>
      </c>
      <c r="E17" s="27">
        <f t="shared" si="17"/>
        <v>54.833333333333385</v>
      </c>
      <c r="F17" s="27">
        <f t="shared" si="17"/>
        <v>47.000000000000043</v>
      </c>
      <c r="G17" s="27">
        <f t="shared" si="17"/>
        <v>39.1666666666667</v>
      </c>
      <c r="H17" s="27">
        <f t="shared" si="17"/>
        <v>31.333333333333361</v>
      </c>
      <c r="I17" s="27">
        <f t="shared" si="17"/>
        <v>23.500000000000021</v>
      </c>
      <c r="J17" s="27">
        <f t="shared" si="17"/>
        <v>15.666666666666682</v>
      </c>
      <c r="K17" s="27">
        <f t="shared" si="17"/>
        <v>7.8333333333333419</v>
      </c>
      <c r="L17" s="27"/>
      <c r="M17" s="88" t="s">
        <v>72</v>
      </c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2"/>
      <c r="Z17" s="17">
        <f t="shared" si="2"/>
        <v>7.8333333333333401</v>
      </c>
    </row>
    <row r="18" spans="1:26" ht="14.25" customHeight="1" x14ac:dyDescent="0.3">
      <c r="A18" s="22">
        <v>9</v>
      </c>
      <c r="B18" s="26">
        <f t="shared" si="3"/>
        <v>83.500000000000085</v>
      </c>
      <c r="C18" s="27">
        <f t="shared" si="0"/>
        <v>68.163265306122526</v>
      </c>
      <c r="D18" s="27">
        <f t="shared" ref="D18:J18" si="18">C18-$Z18</f>
        <v>59.64285714285721</v>
      </c>
      <c r="E18" s="27">
        <f t="shared" si="18"/>
        <v>51.122448979591894</v>
      </c>
      <c r="F18" s="27">
        <f t="shared" si="18"/>
        <v>42.602040816326578</v>
      </c>
      <c r="G18" s="27">
        <f t="shared" si="18"/>
        <v>34.081632653061263</v>
      </c>
      <c r="H18" s="27">
        <f t="shared" si="18"/>
        <v>25.561224489795947</v>
      </c>
      <c r="I18" s="27">
        <f t="shared" si="18"/>
        <v>17.040816326530631</v>
      </c>
      <c r="J18" s="27">
        <f t="shared" si="18"/>
        <v>8.5204081632653175</v>
      </c>
      <c r="K18" s="27"/>
      <c r="L18" s="27"/>
      <c r="M18" s="90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2"/>
      <c r="Z18" s="17">
        <f t="shared" si="2"/>
        <v>8.5204081632653139</v>
      </c>
    </row>
    <row r="19" spans="1:26" ht="14.25" customHeight="1" x14ac:dyDescent="0.3">
      <c r="A19" s="22">
        <v>8</v>
      </c>
      <c r="B19" s="26">
        <f t="shared" si="3"/>
        <v>82.400000000000091</v>
      </c>
      <c r="C19" s="27">
        <f t="shared" si="0"/>
        <v>65.545454545454618</v>
      </c>
      <c r="D19" s="27">
        <f t="shared" ref="D19:I19" si="19">C19-$Z19</f>
        <v>56.181818181818244</v>
      </c>
      <c r="E19" s="27">
        <f t="shared" si="19"/>
        <v>46.81818181818187</v>
      </c>
      <c r="F19" s="27">
        <f t="shared" si="19"/>
        <v>37.454545454545496</v>
      </c>
      <c r="G19" s="27">
        <f t="shared" si="19"/>
        <v>28.090909090909122</v>
      </c>
      <c r="H19" s="27">
        <f t="shared" si="19"/>
        <v>18.727272727272748</v>
      </c>
      <c r="I19" s="27">
        <f t="shared" si="19"/>
        <v>9.363636363636374</v>
      </c>
      <c r="J19" s="27"/>
      <c r="K19" s="27"/>
      <c r="L19" s="27"/>
      <c r="M19" s="90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2"/>
      <c r="Z19" s="17">
        <f t="shared" si="2"/>
        <v>9.363636363636374</v>
      </c>
    </row>
    <row r="20" spans="1:26" ht="14.25" customHeight="1" x14ac:dyDescent="0.3">
      <c r="A20" s="22">
        <v>7</v>
      </c>
      <c r="B20" s="26">
        <f t="shared" si="3"/>
        <v>81.300000000000097</v>
      </c>
      <c r="C20" s="27">
        <f t="shared" si="0"/>
        <v>62.538461538461611</v>
      </c>
      <c r="D20" s="27">
        <f t="shared" ref="D20:H20" si="20">C20-$Z20</f>
        <v>52.115384615384677</v>
      </c>
      <c r="E20" s="27">
        <f t="shared" si="20"/>
        <v>41.692307692307743</v>
      </c>
      <c r="F20" s="27">
        <f t="shared" si="20"/>
        <v>31.269230769230809</v>
      </c>
      <c r="G20" s="27">
        <f t="shared" si="20"/>
        <v>20.846153846153875</v>
      </c>
      <c r="H20" s="27">
        <f t="shared" si="20"/>
        <v>10.423076923076939</v>
      </c>
      <c r="I20" s="27"/>
      <c r="J20" s="27"/>
      <c r="K20" s="27"/>
      <c r="L20" s="27"/>
      <c r="M20" s="90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2"/>
      <c r="Z20" s="17">
        <f t="shared" si="2"/>
        <v>10.423076923076936</v>
      </c>
    </row>
    <row r="21" spans="1:26" ht="14.25" customHeight="1" x14ac:dyDescent="0.3">
      <c r="A21" s="22">
        <v>6</v>
      </c>
      <c r="B21" s="26">
        <f t="shared" si="3"/>
        <v>80.200000000000102</v>
      </c>
      <c r="C21" s="27">
        <f t="shared" si="0"/>
        <v>58.970588235294194</v>
      </c>
      <c r="D21" s="27">
        <f t="shared" ref="D21:G21" si="21">C21-$Z21</f>
        <v>47.176470588235354</v>
      </c>
      <c r="E21" s="27">
        <f t="shared" si="21"/>
        <v>35.382352941176514</v>
      </c>
      <c r="F21" s="27">
        <f t="shared" si="21"/>
        <v>23.588235294117673</v>
      </c>
      <c r="G21" s="27">
        <f t="shared" si="21"/>
        <v>11.794117647058835</v>
      </c>
      <c r="H21" s="27"/>
      <c r="I21" s="27"/>
      <c r="J21" s="27"/>
      <c r="K21" s="27"/>
      <c r="L21" s="27"/>
      <c r="M21" s="90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2"/>
      <c r="Z21" s="17">
        <f t="shared" si="2"/>
        <v>11.794117647058838</v>
      </c>
    </row>
    <row r="22" spans="1:26" ht="14.25" customHeight="1" x14ac:dyDescent="0.3">
      <c r="A22" s="22">
        <v>5</v>
      </c>
      <c r="B22" s="26">
        <f t="shared" si="3"/>
        <v>79.100000000000108</v>
      </c>
      <c r="C22" s="27">
        <f t="shared" si="0"/>
        <v>54.551724137931103</v>
      </c>
      <c r="D22" s="27">
        <f t="shared" ref="D22:F22" si="22">C22-$Z22</f>
        <v>40.913793103448327</v>
      </c>
      <c r="E22" s="27">
        <f t="shared" si="22"/>
        <v>27.275862068965552</v>
      </c>
      <c r="F22" s="27">
        <f t="shared" si="22"/>
        <v>13.637931034482774</v>
      </c>
      <c r="G22" s="27"/>
      <c r="H22" s="27"/>
      <c r="I22" s="27"/>
      <c r="J22" s="27"/>
      <c r="K22" s="27"/>
      <c r="L22" s="27"/>
      <c r="M22" s="90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2"/>
      <c r="Z22" s="17">
        <f t="shared" si="2"/>
        <v>13.637931034482778</v>
      </c>
    </row>
    <row r="23" spans="1:26" ht="14.25" customHeight="1" x14ac:dyDescent="0.3">
      <c r="A23" s="22">
        <v>4</v>
      </c>
      <c r="B23" s="26">
        <f t="shared" si="3"/>
        <v>78.000000000000114</v>
      </c>
      <c r="C23" s="27">
        <f t="shared" si="0"/>
        <v>48.750000000000071</v>
      </c>
      <c r="D23" s="27">
        <f t="shared" ref="D23:E23" si="23">C23-$Z23</f>
        <v>32.500000000000043</v>
      </c>
      <c r="E23" s="27">
        <f t="shared" si="23"/>
        <v>16.250000000000018</v>
      </c>
      <c r="F23" s="27"/>
      <c r="G23" s="27"/>
      <c r="H23" s="27"/>
      <c r="I23" s="27"/>
      <c r="J23" s="27"/>
      <c r="K23" s="27"/>
      <c r="L23" s="27"/>
      <c r="M23" s="90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2"/>
      <c r="Z23" s="17">
        <f t="shared" si="2"/>
        <v>16.250000000000025</v>
      </c>
    </row>
    <row r="24" spans="1:26" ht="14.25" customHeight="1" x14ac:dyDescent="0.3">
      <c r="A24" s="22">
        <v>3</v>
      </c>
      <c r="B24" s="26">
        <f t="shared" si="3"/>
        <v>76.900000000000119</v>
      </c>
      <c r="C24" s="27">
        <f t="shared" si="0"/>
        <v>40.473684210526379</v>
      </c>
      <c r="D24" s="27">
        <f>C24-$Z24</f>
        <v>20.236842105263189</v>
      </c>
      <c r="E24" s="27"/>
      <c r="F24" s="27"/>
      <c r="G24" s="27"/>
      <c r="H24" s="27"/>
      <c r="I24" s="27"/>
      <c r="J24" s="27"/>
      <c r="K24" s="27"/>
      <c r="L24" s="27"/>
      <c r="M24" s="90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2"/>
      <c r="Z24" s="17">
        <f t="shared" si="2"/>
        <v>20.236842105263189</v>
      </c>
    </row>
    <row r="25" spans="1:26" ht="14.25" customHeight="1" x14ac:dyDescent="0.3">
      <c r="A25" s="22">
        <v>2</v>
      </c>
      <c r="B25" s="26">
        <f t="shared" si="3"/>
        <v>75.800000000000125</v>
      </c>
      <c r="C25" s="27">
        <f t="shared" si="0"/>
        <v>27.071428571428612</v>
      </c>
      <c r="D25" s="27"/>
      <c r="E25" s="27"/>
      <c r="F25" s="27"/>
      <c r="G25" s="27"/>
      <c r="H25" s="27"/>
      <c r="I25" s="27"/>
      <c r="J25" s="27"/>
      <c r="K25" s="27"/>
      <c r="L25" s="27"/>
      <c r="M25" s="90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2"/>
      <c r="Z25" s="17">
        <f t="shared" si="2"/>
        <v>27.071428571428619</v>
      </c>
    </row>
    <row r="26" spans="1:26" ht="14.25" customHeight="1" thickBot="1" x14ac:dyDescent="0.35">
      <c r="A26" s="29">
        <v>1</v>
      </c>
      <c r="B26" s="30">
        <f t="shared" si="3"/>
        <v>74.700000000000131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93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5"/>
      <c r="Z26" s="17"/>
    </row>
    <row r="27" spans="1:26" ht="14.25" customHeight="1" x14ac:dyDescent="0.3">
      <c r="A27" s="32"/>
      <c r="Z27" s="17"/>
    </row>
    <row r="28" spans="1:26" ht="14.25" customHeight="1" x14ac:dyDescent="0.3">
      <c r="A28" s="32"/>
      <c r="Z28" s="17"/>
    </row>
    <row r="29" spans="1:26" ht="14.25" customHeight="1" x14ac:dyDescent="0.3">
      <c r="A29" s="32"/>
      <c r="Z29" s="17"/>
    </row>
    <row r="30" spans="1:26" ht="14.25" customHeight="1" x14ac:dyDescent="0.3">
      <c r="A30" s="32"/>
      <c r="Z30" s="17"/>
    </row>
    <row r="31" spans="1:26" ht="14.25" customHeight="1" x14ac:dyDescent="0.3">
      <c r="A31" s="33" t="s">
        <v>51</v>
      </c>
      <c r="Z31" s="17"/>
    </row>
    <row r="32" spans="1:26" ht="14.25" customHeight="1" x14ac:dyDescent="0.3">
      <c r="A32" s="34" t="s">
        <v>52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N32" s="34"/>
      <c r="O32" s="34"/>
      <c r="P32" s="34"/>
      <c r="Q32" s="96" t="s">
        <v>63</v>
      </c>
      <c r="R32" s="96"/>
      <c r="S32" s="96"/>
      <c r="T32" s="37">
        <f>IF(Számítás!C30&lt;25,Számítás!C30,24)</f>
        <v>24</v>
      </c>
      <c r="V32" s="37">
        <f>IF(Számítás!E30&lt;25,Számítás!E30,24)</f>
        <v>0</v>
      </c>
      <c r="X32" s="34"/>
      <c r="Y32" s="34"/>
      <c r="Z32" s="17"/>
    </row>
    <row r="33" spans="1:26" ht="14.25" customHeight="1" x14ac:dyDescent="0.3">
      <c r="A33" s="34" t="s">
        <v>53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N33" s="34"/>
      <c r="O33" s="34"/>
      <c r="P33" s="34"/>
      <c r="Q33" s="96"/>
      <c r="R33" s="96"/>
      <c r="S33" s="96"/>
      <c r="T33" s="37">
        <f>Számítás!C31</f>
        <v>10</v>
      </c>
      <c r="V33" s="37">
        <f>Számítás!E31</f>
        <v>0</v>
      </c>
      <c r="X33" s="34"/>
      <c r="Y33" s="34"/>
      <c r="Z33" s="17"/>
    </row>
    <row r="34" spans="1:26" ht="14.25" customHeight="1" x14ac:dyDescent="0.3">
      <c r="A34" s="34" t="s">
        <v>54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96"/>
      <c r="R34" s="96"/>
      <c r="S34" s="96"/>
      <c r="T34" s="37">
        <f>AB2</f>
        <v>1.1000000000000001</v>
      </c>
      <c r="V34" s="37">
        <f>T34</f>
        <v>1.1000000000000001</v>
      </c>
      <c r="X34" s="34"/>
      <c r="Y34" s="34"/>
      <c r="Z34" s="17"/>
    </row>
    <row r="35" spans="1:26" ht="14.25" customHeight="1" x14ac:dyDescent="0.3">
      <c r="A35" s="34" t="s">
        <v>55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N35" s="34"/>
      <c r="O35" s="34"/>
      <c r="P35" s="34"/>
      <c r="Q35" s="96"/>
      <c r="R35" s="96"/>
      <c r="S35" s="96"/>
      <c r="T35" s="37">
        <f>AD2</f>
        <v>1.8</v>
      </c>
      <c r="V35" s="37">
        <f>T35</f>
        <v>1.8</v>
      </c>
      <c r="X35" s="34"/>
      <c r="Y35" s="34"/>
      <c r="Z35" s="17"/>
    </row>
    <row r="36" spans="1:26" ht="14.25" customHeight="1" x14ac:dyDescent="0.3">
      <c r="A36" s="34" t="s">
        <v>56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N36" s="34"/>
      <c r="O36" s="34"/>
      <c r="P36" s="34"/>
      <c r="Q36" s="97" t="s">
        <v>57</v>
      </c>
      <c r="R36" s="97"/>
      <c r="S36" s="97"/>
      <c r="T36" s="38">
        <f>100-(24-T32)*T34</f>
        <v>100</v>
      </c>
      <c r="V36" s="38">
        <f>100-(24-V32)*V34</f>
        <v>73.599999999999994</v>
      </c>
      <c r="X36" s="34"/>
      <c r="Y36" s="34"/>
      <c r="Z36" s="17"/>
    </row>
    <row r="37" spans="1:26" ht="14.25" customHeight="1" x14ac:dyDescent="0.3">
      <c r="A37" s="34" t="s">
        <v>58</v>
      </c>
      <c r="Q37" s="97"/>
      <c r="R37" s="97"/>
      <c r="S37" s="97"/>
      <c r="T37" s="38">
        <f>T36/(T32-1+T35)</f>
        <v>4.032258064516129</v>
      </c>
      <c r="V37" s="38">
        <f>V36/(V32-1+V35)</f>
        <v>91.999999999999986</v>
      </c>
      <c r="Z37" s="17"/>
    </row>
    <row r="38" spans="1:26" ht="14.25" customHeight="1" x14ac:dyDescent="0.3">
      <c r="A38" s="34" t="s">
        <v>59</v>
      </c>
      <c r="Q38" s="97"/>
      <c r="R38" s="97"/>
      <c r="S38" s="97"/>
      <c r="T38" s="39">
        <f>T36-T35*T37</f>
        <v>92.741935483870975</v>
      </c>
      <c r="V38" s="39">
        <f>V36-V35*V37</f>
        <v>-91.999999999999972</v>
      </c>
      <c r="Z38" s="17"/>
    </row>
    <row r="39" spans="1:26" ht="14.25" customHeight="1" x14ac:dyDescent="0.3">
      <c r="A39" s="34" t="s">
        <v>60</v>
      </c>
      <c r="Q39" s="97"/>
      <c r="R39" s="97"/>
      <c r="S39" s="97"/>
      <c r="T39" s="39">
        <f>T38-(T33-2)*T37</f>
        <v>60.483870967741943</v>
      </c>
      <c r="V39" s="39">
        <f>V38-(V33-2)*V37</f>
        <v>92</v>
      </c>
      <c r="Z39" s="17"/>
    </row>
    <row r="40" spans="1:26" ht="14.25" customHeight="1" x14ac:dyDescent="0.3">
      <c r="A40" s="32"/>
      <c r="Z40" s="17"/>
    </row>
    <row r="41" spans="1:26" ht="14.25" customHeight="1" x14ac:dyDescent="0.3">
      <c r="A41" s="32"/>
      <c r="Z41" s="17"/>
    </row>
    <row r="42" spans="1:26" ht="14.25" customHeight="1" x14ac:dyDescent="0.3">
      <c r="A42" s="32"/>
      <c r="Z42" s="17"/>
    </row>
    <row r="43" spans="1:26" ht="14.25" customHeight="1" x14ac:dyDescent="0.3">
      <c r="A43" s="32"/>
      <c r="Z43" s="17"/>
    </row>
    <row r="44" spans="1:26" ht="14.25" customHeight="1" x14ac:dyDescent="0.3">
      <c r="A44" s="32"/>
      <c r="Z44" s="17"/>
    </row>
    <row r="45" spans="1:26" ht="14.25" customHeight="1" x14ac:dyDescent="0.3">
      <c r="A45" s="32"/>
      <c r="Z45" s="17"/>
    </row>
    <row r="46" spans="1:26" ht="14.25" customHeight="1" x14ac:dyDescent="0.3">
      <c r="A46" s="32"/>
      <c r="Z46" s="17"/>
    </row>
    <row r="47" spans="1:26" ht="14.25" customHeight="1" x14ac:dyDescent="0.3">
      <c r="A47" s="32"/>
      <c r="Z47" s="17"/>
    </row>
    <row r="48" spans="1:26" ht="14.25" customHeight="1" x14ac:dyDescent="0.3">
      <c r="A48" s="32"/>
      <c r="Z48" s="17"/>
    </row>
    <row r="49" spans="1:26" ht="14.25" customHeight="1" x14ac:dyDescent="0.3">
      <c r="A49" s="32"/>
      <c r="Z49" s="17"/>
    </row>
    <row r="50" spans="1:26" ht="14.25" customHeight="1" x14ac:dyDescent="0.3">
      <c r="A50" s="32"/>
      <c r="Z50" s="17"/>
    </row>
    <row r="51" spans="1:26" ht="14.25" customHeight="1" x14ac:dyDescent="0.3">
      <c r="A51" s="32"/>
      <c r="Z51" s="17"/>
    </row>
    <row r="52" spans="1:26" ht="14.25" customHeight="1" x14ac:dyDescent="0.3">
      <c r="A52" s="32"/>
      <c r="Z52" s="17"/>
    </row>
    <row r="53" spans="1:26" ht="14.25" customHeight="1" x14ac:dyDescent="0.3">
      <c r="A53" s="32"/>
      <c r="Z53" s="17"/>
    </row>
    <row r="54" spans="1:26" ht="14.25" customHeight="1" x14ac:dyDescent="0.3">
      <c r="A54" s="32"/>
      <c r="Z54" s="17"/>
    </row>
    <row r="55" spans="1:26" ht="14.25" customHeight="1" x14ac:dyDescent="0.3">
      <c r="A55" s="32"/>
      <c r="Z55" s="17"/>
    </row>
    <row r="56" spans="1:26" ht="14.25" customHeight="1" x14ac:dyDescent="0.3">
      <c r="A56" s="32"/>
      <c r="Z56" s="17"/>
    </row>
    <row r="57" spans="1:26" ht="14.25" customHeight="1" x14ac:dyDescent="0.3">
      <c r="A57" s="32"/>
      <c r="Z57" s="17"/>
    </row>
    <row r="58" spans="1:26" ht="14.25" customHeight="1" x14ac:dyDescent="0.3">
      <c r="A58" s="32"/>
      <c r="Z58" s="17"/>
    </row>
    <row r="59" spans="1:26" ht="14.25" customHeight="1" x14ac:dyDescent="0.3">
      <c r="A59" s="32"/>
      <c r="Z59" s="17"/>
    </row>
    <row r="60" spans="1:26" ht="14.25" customHeight="1" x14ac:dyDescent="0.3">
      <c r="A60" s="32"/>
      <c r="Z60" s="17"/>
    </row>
    <row r="61" spans="1:26" ht="14.25" customHeight="1" x14ac:dyDescent="0.3">
      <c r="A61" s="32"/>
      <c r="Z61" s="17"/>
    </row>
    <row r="62" spans="1:26" ht="14.25" customHeight="1" x14ac:dyDescent="0.3">
      <c r="A62" s="32"/>
      <c r="Z62" s="17"/>
    </row>
    <row r="63" spans="1:26" ht="14.25" customHeight="1" x14ac:dyDescent="0.3">
      <c r="A63" s="32"/>
      <c r="Z63" s="17"/>
    </row>
    <row r="64" spans="1:26" ht="14.25" customHeight="1" x14ac:dyDescent="0.3">
      <c r="A64" s="32"/>
      <c r="Z64" s="17"/>
    </row>
    <row r="65" spans="1:26" ht="14.25" customHeight="1" x14ac:dyDescent="0.3">
      <c r="A65" s="32"/>
      <c r="Z65" s="17"/>
    </row>
    <row r="66" spans="1:26" ht="14.25" customHeight="1" x14ac:dyDescent="0.3">
      <c r="A66" s="32"/>
      <c r="Z66" s="17"/>
    </row>
    <row r="67" spans="1:26" ht="14.25" customHeight="1" x14ac:dyDescent="0.3">
      <c r="A67" s="32"/>
      <c r="Z67" s="17"/>
    </row>
    <row r="68" spans="1:26" ht="14.25" customHeight="1" x14ac:dyDescent="0.3">
      <c r="A68" s="32"/>
      <c r="Z68" s="17"/>
    </row>
    <row r="69" spans="1:26" ht="14.25" customHeight="1" x14ac:dyDescent="0.3">
      <c r="A69" s="32"/>
      <c r="Z69" s="17"/>
    </row>
    <row r="70" spans="1:26" ht="14.25" customHeight="1" x14ac:dyDescent="0.3">
      <c r="A70" s="32"/>
      <c r="Z70" s="17"/>
    </row>
    <row r="71" spans="1:26" ht="14.25" customHeight="1" x14ac:dyDescent="0.3">
      <c r="A71" s="32"/>
      <c r="Z71" s="17"/>
    </row>
    <row r="72" spans="1:26" ht="14.25" customHeight="1" x14ac:dyDescent="0.3">
      <c r="A72" s="32"/>
      <c r="Z72" s="17"/>
    </row>
    <row r="73" spans="1:26" ht="14.25" customHeight="1" x14ac:dyDescent="0.3">
      <c r="A73" s="32"/>
      <c r="Z73" s="17"/>
    </row>
    <row r="74" spans="1:26" ht="14.25" customHeight="1" x14ac:dyDescent="0.3">
      <c r="A74" s="32"/>
      <c r="Z74" s="17"/>
    </row>
    <row r="75" spans="1:26" ht="14.25" customHeight="1" x14ac:dyDescent="0.3">
      <c r="A75" s="32"/>
      <c r="Z75" s="17"/>
    </row>
    <row r="76" spans="1:26" ht="14.25" customHeight="1" x14ac:dyDescent="0.3">
      <c r="A76" s="32"/>
      <c r="Z76" s="17"/>
    </row>
    <row r="77" spans="1:26" ht="14.25" customHeight="1" x14ac:dyDescent="0.3">
      <c r="A77" s="32"/>
      <c r="Z77" s="17"/>
    </row>
    <row r="78" spans="1:26" ht="14.25" customHeight="1" x14ac:dyDescent="0.3">
      <c r="A78" s="32"/>
      <c r="Z78" s="17"/>
    </row>
    <row r="79" spans="1:26" ht="14.25" customHeight="1" x14ac:dyDescent="0.3">
      <c r="A79" s="32"/>
      <c r="Z79" s="17"/>
    </row>
    <row r="80" spans="1:26" ht="14.25" customHeight="1" x14ac:dyDescent="0.3">
      <c r="A80" s="32"/>
      <c r="Z80" s="17"/>
    </row>
    <row r="81" spans="1:26" ht="14.25" customHeight="1" x14ac:dyDescent="0.3">
      <c r="A81" s="32"/>
      <c r="Z81" s="17"/>
    </row>
    <row r="82" spans="1:26" ht="14.25" customHeight="1" x14ac:dyDescent="0.3">
      <c r="A82" s="32"/>
      <c r="Z82" s="17"/>
    </row>
    <row r="83" spans="1:26" ht="14.25" customHeight="1" x14ac:dyDescent="0.3">
      <c r="A83" s="32"/>
      <c r="Z83" s="17"/>
    </row>
    <row r="84" spans="1:26" ht="14.25" customHeight="1" x14ac:dyDescent="0.3">
      <c r="A84" s="32"/>
      <c r="Z84" s="17"/>
    </row>
    <row r="85" spans="1:26" ht="14.25" customHeight="1" x14ac:dyDescent="0.3">
      <c r="A85" s="32"/>
      <c r="Z85" s="17"/>
    </row>
    <row r="86" spans="1:26" ht="14.25" customHeight="1" x14ac:dyDescent="0.3">
      <c r="A86" s="32"/>
      <c r="Z86" s="17"/>
    </row>
    <row r="87" spans="1:26" ht="14.25" customHeight="1" x14ac:dyDescent="0.3">
      <c r="A87" s="32"/>
      <c r="Z87" s="17"/>
    </row>
    <row r="88" spans="1:26" ht="14.25" customHeight="1" x14ac:dyDescent="0.3">
      <c r="A88" s="32"/>
      <c r="Z88" s="17"/>
    </row>
    <row r="89" spans="1:26" ht="14.25" customHeight="1" x14ac:dyDescent="0.3">
      <c r="A89" s="32"/>
      <c r="Z89" s="17"/>
    </row>
    <row r="90" spans="1:26" ht="14.25" customHeight="1" x14ac:dyDescent="0.3">
      <c r="A90" s="32"/>
      <c r="Z90" s="17"/>
    </row>
    <row r="91" spans="1:26" ht="14.25" customHeight="1" x14ac:dyDescent="0.3">
      <c r="A91" s="32"/>
      <c r="Z91" s="17"/>
    </row>
    <row r="92" spans="1:26" ht="14.25" customHeight="1" x14ac:dyDescent="0.3">
      <c r="A92" s="32"/>
      <c r="Z92" s="17"/>
    </row>
    <row r="93" spans="1:26" ht="14.25" customHeight="1" x14ac:dyDescent="0.3">
      <c r="A93" s="32"/>
      <c r="Z93" s="17"/>
    </row>
    <row r="94" spans="1:26" ht="14.25" customHeight="1" x14ac:dyDescent="0.3">
      <c r="A94" s="32"/>
      <c r="Z94" s="17"/>
    </row>
    <row r="95" spans="1:26" ht="14.25" customHeight="1" x14ac:dyDescent="0.3">
      <c r="A95" s="32"/>
      <c r="Z95" s="17"/>
    </row>
    <row r="96" spans="1:26" ht="14.25" customHeight="1" x14ac:dyDescent="0.3">
      <c r="A96" s="32"/>
      <c r="Z96" s="17"/>
    </row>
    <row r="97" spans="1:26" ht="14.25" customHeight="1" x14ac:dyDescent="0.3">
      <c r="A97" s="32"/>
      <c r="Z97" s="17"/>
    </row>
    <row r="98" spans="1:26" ht="14.25" customHeight="1" x14ac:dyDescent="0.3">
      <c r="A98" s="32"/>
      <c r="Z98" s="17"/>
    </row>
    <row r="99" spans="1:26" ht="14.25" customHeight="1" x14ac:dyDescent="0.3">
      <c r="A99" s="32"/>
      <c r="Z99" s="17"/>
    </row>
    <row r="100" spans="1:26" ht="14.25" customHeight="1" x14ac:dyDescent="0.3">
      <c r="A100" s="32"/>
      <c r="Z100" s="17"/>
    </row>
    <row r="101" spans="1:26" ht="14.25" customHeight="1" x14ac:dyDescent="0.3">
      <c r="A101" s="32"/>
      <c r="Z101" s="17"/>
    </row>
    <row r="102" spans="1:26" ht="14.25" customHeight="1" x14ac:dyDescent="0.3">
      <c r="A102" s="32"/>
      <c r="Z102" s="17"/>
    </row>
    <row r="103" spans="1:26" ht="14.25" customHeight="1" x14ac:dyDescent="0.3">
      <c r="A103" s="32"/>
      <c r="Z103" s="17"/>
    </row>
    <row r="104" spans="1:26" ht="14.25" customHeight="1" x14ac:dyDescent="0.3">
      <c r="A104" s="32"/>
      <c r="Z104" s="17"/>
    </row>
    <row r="105" spans="1:26" ht="14.25" customHeight="1" x14ac:dyDescent="0.3">
      <c r="A105" s="32"/>
      <c r="Z105" s="17"/>
    </row>
    <row r="106" spans="1:26" ht="14.25" customHeight="1" x14ac:dyDescent="0.3">
      <c r="A106" s="32"/>
      <c r="Z106" s="17"/>
    </row>
    <row r="107" spans="1:26" ht="14.25" customHeight="1" x14ac:dyDescent="0.3">
      <c r="A107" s="32"/>
      <c r="Z107" s="17"/>
    </row>
    <row r="108" spans="1:26" ht="14.25" customHeight="1" x14ac:dyDescent="0.3">
      <c r="A108" s="32"/>
      <c r="Z108" s="17"/>
    </row>
    <row r="109" spans="1:26" ht="14.25" customHeight="1" x14ac:dyDescent="0.3">
      <c r="A109" s="32"/>
      <c r="Z109" s="17"/>
    </row>
    <row r="110" spans="1:26" ht="14.25" customHeight="1" x14ac:dyDescent="0.3">
      <c r="A110" s="32"/>
      <c r="Z110" s="17"/>
    </row>
    <row r="111" spans="1:26" ht="14.25" customHeight="1" x14ac:dyDescent="0.3">
      <c r="A111" s="32"/>
      <c r="Z111" s="17"/>
    </row>
    <row r="112" spans="1:26" ht="14.25" customHeight="1" x14ac:dyDescent="0.3">
      <c r="A112" s="32"/>
      <c r="Z112" s="17"/>
    </row>
    <row r="113" spans="1:26" ht="14.25" customHeight="1" x14ac:dyDescent="0.3">
      <c r="A113" s="32"/>
      <c r="Z113" s="17"/>
    </row>
    <row r="114" spans="1:26" ht="14.25" customHeight="1" x14ac:dyDescent="0.3">
      <c r="A114" s="32"/>
      <c r="Z114" s="17"/>
    </row>
    <row r="115" spans="1:26" ht="14.25" customHeight="1" x14ac:dyDescent="0.3">
      <c r="A115" s="32"/>
      <c r="Z115" s="17"/>
    </row>
    <row r="116" spans="1:26" ht="14.25" customHeight="1" x14ac:dyDescent="0.3">
      <c r="A116" s="32"/>
      <c r="Z116" s="17"/>
    </row>
    <row r="117" spans="1:26" ht="14.25" customHeight="1" x14ac:dyDescent="0.3">
      <c r="A117" s="32"/>
      <c r="Z117" s="17"/>
    </row>
    <row r="118" spans="1:26" ht="14.25" customHeight="1" x14ac:dyDescent="0.3">
      <c r="A118" s="32"/>
      <c r="Z118" s="17"/>
    </row>
    <row r="119" spans="1:26" ht="14.25" customHeight="1" x14ac:dyDescent="0.3">
      <c r="A119" s="32"/>
      <c r="Z119" s="17"/>
    </row>
    <row r="120" spans="1:26" ht="14.25" customHeight="1" x14ac:dyDescent="0.3">
      <c r="A120" s="32"/>
      <c r="Z120" s="17"/>
    </row>
    <row r="121" spans="1:26" ht="14.25" customHeight="1" x14ac:dyDescent="0.3">
      <c r="A121" s="32"/>
      <c r="Z121" s="17"/>
    </row>
    <row r="122" spans="1:26" ht="14.25" customHeight="1" x14ac:dyDescent="0.3">
      <c r="A122" s="32"/>
      <c r="Z122" s="17"/>
    </row>
    <row r="123" spans="1:26" ht="14.25" customHeight="1" x14ac:dyDescent="0.3">
      <c r="A123" s="32"/>
      <c r="Z123" s="17"/>
    </row>
    <row r="124" spans="1:26" ht="14.25" customHeight="1" x14ac:dyDescent="0.3">
      <c r="A124" s="32"/>
      <c r="Z124" s="17"/>
    </row>
    <row r="125" spans="1:26" ht="14.25" customHeight="1" x14ac:dyDescent="0.3">
      <c r="A125" s="32"/>
      <c r="Z125" s="17"/>
    </row>
    <row r="126" spans="1:26" ht="14.25" customHeight="1" x14ac:dyDescent="0.3">
      <c r="A126" s="32"/>
      <c r="Z126" s="17"/>
    </row>
    <row r="127" spans="1:26" ht="14.25" customHeight="1" x14ac:dyDescent="0.3">
      <c r="A127" s="32"/>
      <c r="Z127" s="17"/>
    </row>
    <row r="128" spans="1:26" ht="14.25" customHeight="1" x14ac:dyDescent="0.3">
      <c r="A128" s="32"/>
      <c r="Z128" s="17"/>
    </row>
    <row r="129" spans="1:26" ht="14.25" customHeight="1" x14ac:dyDescent="0.3">
      <c r="A129" s="32"/>
      <c r="Z129" s="17"/>
    </row>
    <row r="130" spans="1:26" ht="14.25" customHeight="1" x14ac:dyDescent="0.3">
      <c r="A130" s="32"/>
      <c r="Z130" s="17"/>
    </row>
    <row r="131" spans="1:26" ht="14.25" customHeight="1" x14ac:dyDescent="0.3">
      <c r="A131" s="32"/>
      <c r="Z131" s="17"/>
    </row>
    <row r="132" spans="1:26" ht="14.25" customHeight="1" x14ac:dyDescent="0.3">
      <c r="A132" s="32"/>
      <c r="Z132" s="17"/>
    </row>
    <row r="133" spans="1:26" ht="14.25" customHeight="1" x14ac:dyDescent="0.3">
      <c r="A133" s="32"/>
      <c r="Z133" s="17"/>
    </row>
    <row r="134" spans="1:26" ht="14.25" customHeight="1" x14ac:dyDescent="0.3">
      <c r="A134" s="32"/>
      <c r="Z134" s="17"/>
    </row>
    <row r="135" spans="1:26" ht="14.25" customHeight="1" x14ac:dyDescent="0.3">
      <c r="A135" s="32"/>
      <c r="Z135" s="17"/>
    </row>
    <row r="136" spans="1:26" ht="14.25" customHeight="1" x14ac:dyDescent="0.3">
      <c r="A136" s="32"/>
      <c r="Z136" s="17"/>
    </row>
    <row r="137" spans="1:26" ht="14.25" customHeight="1" x14ac:dyDescent="0.3">
      <c r="A137" s="32"/>
      <c r="Z137" s="17"/>
    </row>
    <row r="138" spans="1:26" ht="14.25" customHeight="1" x14ac:dyDescent="0.3">
      <c r="A138" s="32"/>
      <c r="Z138" s="17"/>
    </row>
    <row r="139" spans="1:26" ht="14.25" customHeight="1" x14ac:dyDescent="0.3">
      <c r="A139" s="32"/>
      <c r="Z139" s="17"/>
    </row>
    <row r="140" spans="1:26" ht="14.25" customHeight="1" x14ac:dyDescent="0.3">
      <c r="A140" s="32"/>
      <c r="Z140" s="17"/>
    </row>
    <row r="141" spans="1:26" ht="14.25" customHeight="1" x14ac:dyDescent="0.3">
      <c r="A141" s="32"/>
      <c r="Z141" s="17"/>
    </row>
    <row r="142" spans="1:26" ht="14.25" customHeight="1" x14ac:dyDescent="0.3">
      <c r="A142" s="32"/>
      <c r="Z142" s="17"/>
    </row>
    <row r="143" spans="1:26" ht="14.25" customHeight="1" x14ac:dyDescent="0.3">
      <c r="A143" s="32"/>
      <c r="Z143" s="17"/>
    </row>
    <row r="144" spans="1:26" ht="14.25" customHeight="1" x14ac:dyDescent="0.3">
      <c r="A144" s="32"/>
      <c r="Z144" s="17"/>
    </row>
    <row r="145" spans="1:26" ht="14.25" customHeight="1" x14ac:dyDescent="0.3">
      <c r="A145" s="32"/>
      <c r="Z145" s="17"/>
    </row>
    <row r="146" spans="1:26" ht="14.25" customHeight="1" x14ac:dyDescent="0.3">
      <c r="A146" s="32"/>
      <c r="Z146" s="17"/>
    </row>
    <row r="147" spans="1:26" ht="14.25" customHeight="1" x14ac:dyDescent="0.3">
      <c r="A147" s="32"/>
      <c r="Z147" s="17"/>
    </row>
    <row r="148" spans="1:26" ht="14.25" customHeight="1" x14ac:dyDescent="0.3">
      <c r="A148" s="32"/>
      <c r="Z148" s="17"/>
    </row>
    <row r="149" spans="1:26" ht="14.25" customHeight="1" x14ac:dyDescent="0.3">
      <c r="A149" s="32"/>
      <c r="Z149" s="17"/>
    </row>
    <row r="150" spans="1:26" ht="14.25" customHeight="1" x14ac:dyDescent="0.3">
      <c r="A150" s="32"/>
      <c r="Z150" s="17"/>
    </row>
    <row r="151" spans="1:26" ht="14.25" customHeight="1" x14ac:dyDescent="0.3">
      <c r="A151" s="32"/>
      <c r="Z151" s="17"/>
    </row>
    <row r="152" spans="1:26" ht="14.25" customHeight="1" x14ac:dyDescent="0.3">
      <c r="A152" s="32"/>
      <c r="Z152" s="17"/>
    </row>
    <row r="153" spans="1:26" ht="14.25" customHeight="1" x14ac:dyDescent="0.3">
      <c r="A153" s="32"/>
      <c r="Z153" s="17"/>
    </row>
    <row r="154" spans="1:26" ht="14.25" customHeight="1" x14ac:dyDescent="0.3">
      <c r="A154" s="32"/>
      <c r="Z154" s="17"/>
    </row>
    <row r="155" spans="1:26" ht="14.25" customHeight="1" x14ac:dyDescent="0.3">
      <c r="A155" s="32"/>
      <c r="Z155" s="17"/>
    </row>
    <row r="156" spans="1:26" ht="14.25" customHeight="1" x14ac:dyDescent="0.3">
      <c r="A156" s="32"/>
      <c r="Z156" s="17"/>
    </row>
    <row r="157" spans="1:26" ht="14.25" customHeight="1" x14ac:dyDescent="0.3">
      <c r="A157" s="32"/>
      <c r="Z157" s="17"/>
    </row>
    <row r="158" spans="1:26" ht="14.25" customHeight="1" x14ac:dyDescent="0.3">
      <c r="A158" s="32"/>
      <c r="Z158" s="17"/>
    </row>
    <row r="159" spans="1:26" ht="14.25" customHeight="1" x14ac:dyDescent="0.3">
      <c r="A159" s="32"/>
      <c r="Z159" s="17"/>
    </row>
    <row r="160" spans="1:26" ht="14.25" customHeight="1" x14ac:dyDescent="0.3">
      <c r="A160" s="32"/>
      <c r="Z160" s="17"/>
    </row>
    <row r="161" spans="1:26" ht="14.25" customHeight="1" x14ac:dyDescent="0.3">
      <c r="A161" s="32"/>
      <c r="Z161" s="17"/>
    </row>
    <row r="162" spans="1:26" ht="14.25" customHeight="1" x14ac:dyDescent="0.3">
      <c r="A162" s="32"/>
      <c r="Z162" s="17"/>
    </row>
    <row r="163" spans="1:26" ht="14.25" customHeight="1" x14ac:dyDescent="0.3">
      <c r="A163" s="32"/>
      <c r="Z163" s="17"/>
    </row>
    <row r="164" spans="1:26" ht="14.25" customHeight="1" x14ac:dyDescent="0.3">
      <c r="A164" s="32"/>
      <c r="Z164" s="17"/>
    </row>
    <row r="165" spans="1:26" ht="14.25" customHeight="1" x14ac:dyDescent="0.3">
      <c r="A165" s="32"/>
      <c r="Z165" s="17"/>
    </row>
    <row r="166" spans="1:26" ht="14.25" customHeight="1" x14ac:dyDescent="0.3">
      <c r="A166" s="32"/>
      <c r="Z166" s="17"/>
    </row>
    <row r="167" spans="1:26" ht="14.25" customHeight="1" x14ac:dyDescent="0.3">
      <c r="A167" s="32"/>
      <c r="Z167" s="17"/>
    </row>
    <row r="168" spans="1:26" ht="14.25" customHeight="1" x14ac:dyDescent="0.3">
      <c r="A168" s="32"/>
      <c r="Z168" s="17"/>
    </row>
    <row r="169" spans="1:26" ht="14.25" customHeight="1" x14ac:dyDescent="0.3">
      <c r="A169" s="32"/>
      <c r="Z169" s="17"/>
    </row>
    <row r="170" spans="1:26" ht="14.25" customHeight="1" x14ac:dyDescent="0.3">
      <c r="A170" s="32"/>
      <c r="Z170" s="17"/>
    </row>
    <row r="171" spans="1:26" ht="14.25" customHeight="1" x14ac:dyDescent="0.3">
      <c r="A171" s="32"/>
      <c r="Z171" s="17"/>
    </row>
    <row r="172" spans="1:26" ht="14.25" customHeight="1" x14ac:dyDescent="0.3">
      <c r="A172" s="32"/>
      <c r="Z172" s="17"/>
    </row>
    <row r="173" spans="1:26" ht="14.25" customHeight="1" x14ac:dyDescent="0.3">
      <c r="A173" s="32"/>
      <c r="Z173" s="17"/>
    </row>
    <row r="174" spans="1:26" ht="14.25" customHeight="1" x14ac:dyDescent="0.3">
      <c r="A174" s="32"/>
      <c r="Z174" s="17"/>
    </row>
    <row r="175" spans="1:26" ht="14.25" customHeight="1" x14ac:dyDescent="0.3">
      <c r="A175" s="32"/>
      <c r="Z175" s="17"/>
    </row>
    <row r="176" spans="1:26" ht="14.25" customHeight="1" x14ac:dyDescent="0.3">
      <c r="A176" s="32"/>
      <c r="Z176" s="17"/>
    </row>
    <row r="177" spans="1:26" ht="14.25" customHeight="1" x14ac:dyDescent="0.3">
      <c r="A177" s="32"/>
      <c r="Z177" s="17"/>
    </row>
    <row r="178" spans="1:26" ht="14.25" customHeight="1" x14ac:dyDescent="0.3">
      <c r="A178" s="32"/>
      <c r="Z178" s="17"/>
    </row>
    <row r="179" spans="1:26" ht="14.25" customHeight="1" x14ac:dyDescent="0.3">
      <c r="A179" s="32"/>
      <c r="Z179" s="17"/>
    </row>
    <row r="180" spans="1:26" ht="14.25" customHeight="1" x14ac:dyDescent="0.3">
      <c r="A180" s="32"/>
      <c r="Z180" s="17"/>
    </row>
    <row r="181" spans="1:26" ht="14.25" customHeight="1" x14ac:dyDescent="0.3">
      <c r="A181" s="32"/>
      <c r="Z181" s="17"/>
    </row>
    <row r="182" spans="1:26" ht="14.25" customHeight="1" x14ac:dyDescent="0.3">
      <c r="A182" s="32"/>
      <c r="Z182" s="17"/>
    </row>
    <row r="183" spans="1:26" ht="14.25" customHeight="1" x14ac:dyDescent="0.3">
      <c r="A183" s="32"/>
      <c r="Z183" s="17"/>
    </row>
    <row r="184" spans="1:26" ht="14.25" customHeight="1" x14ac:dyDescent="0.3">
      <c r="A184" s="32"/>
      <c r="Z184" s="17"/>
    </row>
    <row r="185" spans="1:26" ht="14.25" customHeight="1" x14ac:dyDescent="0.3">
      <c r="A185" s="32"/>
      <c r="Z185" s="17"/>
    </row>
    <row r="186" spans="1:26" ht="14.25" customHeight="1" x14ac:dyDescent="0.3">
      <c r="A186" s="32"/>
      <c r="Z186" s="17"/>
    </row>
    <row r="187" spans="1:26" ht="14.25" customHeight="1" x14ac:dyDescent="0.3">
      <c r="A187" s="32"/>
      <c r="Z187" s="17"/>
    </row>
    <row r="188" spans="1:26" ht="14.25" customHeight="1" x14ac:dyDescent="0.3">
      <c r="A188" s="32"/>
      <c r="Z188" s="17"/>
    </row>
    <row r="189" spans="1:26" ht="14.25" customHeight="1" x14ac:dyDescent="0.3">
      <c r="A189" s="32"/>
      <c r="Z189" s="17"/>
    </row>
    <row r="190" spans="1:26" ht="14.25" customHeight="1" x14ac:dyDescent="0.3">
      <c r="A190" s="32"/>
      <c r="Z190" s="17"/>
    </row>
    <row r="191" spans="1:26" ht="14.25" customHeight="1" x14ac:dyDescent="0.3">
      <c r="A191" s="32"/>
      <c r="Z191" s="17"/>
    </row>
    <row r="192" spans="1:26" ht="14.25" customHeight="1" x14ac:dyDescent="0.3">
      <c r="A192" s="32"/>
      <c r="Z192" s="17"/>
    </row>
    <row r="193" spans="1:26" ht="14.25" customHeight="1" x14ac:dyDescent="0.3">
      <c r="A193" s="32"/>
      <c r="Z193" s="17"/>
    </row>
    <row r="194" spans="1:26" ht="14.25" customHeight="1" x14ac:dyDescent="0.3">
      <c r="A194" s="32"/>
      <c r="Z194" s="17"/>
    </row>
    <row r="195" spans="1:26" ht="14.25" customHeight="1" x14ac:dyDescent="0.3">
      <c r="A195" s="32"/>
      <c r="Z195" s="17"/>
    </row>
    <row r="196" spans="1:26" ht="14.25" customHeight="1" x14ac:dyDescent="0.3">
      <c r="A196" s="32"/>
      <c r="Z196" s="17"/>
    </row>
    <row r="197" spans="1:26" ht="14.25" customHeight="1" x14ac:dyDescent="0.3">
      <c r="A197" s="32"/>
      <c r="Z197" s="17"/>
    </row>
    <row r="198" spans="1:26" ht="14.25" customHeight="1" x14ac:dyDescent="0.3">
      <c r="A198" s="32"/>
      <c r="Z198" s="17"/>
    </row>
    <row r="199" spans="1:26" ht="14.25" customHeight="1" x14ac:dyDescent="0.3">
      <c r="A199" s="32"/>
      <c r="Z199" s="17"/>
    </row>
    <row r="200" spans="1:26" ht="14.25" customHeight="1" x14ac:dyDescent="0.3">
      <c r="A200" s="32"/>
      <c r="Z200" s="17"/>
    </row>
    <row r="201" spans="1:26" ht="14.25" customHeight="1" x14ac:dyDescent="0.3">
      <c r="A201" s="32"/>
      <c r="Z201" s="17"/>
    </row>
    <row r="202" spans="1:26" ht="14.25" customHeight="1" x14ac:dyDescent="0.3">
      <c r="A202" s="32"/>
      <c r="Z202" s="17"/>
    </row>
    <row r="203" spans="1:26" ht="14.25" customHeight="1" x14ac:dyDescent="0.3">
      <c r="A203" s="32"/>
      <c r="Z203" s="17"/>
    </row>
    <row r="204" spans="1:26" ht="14.25" customHeight="1" x14ac:dyDescent="0.3">
      <c r="A204" s="32"/>
      <c r="Z204" s="17"/>
    </row>
    <row r="205" spans="1:26" ht="14.25" customHeight="1" x14ac:dyDescent="0.3">
      <c r="A205" s="32"/>
      <c r="Z205" s="17"/>
    </row>
    <row r="206" spans="1:26" ht="14.25" customHeight="1" x14ac:dyDescent="0.3">
      <c r="A206" s="32"/>
      <c r="Z206" s="17"/>
    </row>
    <row r="207" spans="1:26" ht="14.25" customHeight="1" x14ac:dyDescent="0.3">
      <c r="A207" s="32"/>
      <c r="Z207" s="17"/>
    </row>
    <row r="208" spans="1:26" ht="14.25" customHeight="1" x14ac:dyDescent="0.3">
      <c r="A208" s="32"/>
      <c r="Z208" s="17"/>
    </row>
    <row r="209" spans="1:26" ht="14.25" customHeight="1" x14ac:dyDescent="0.3">
      <c r="A209" s="32"/>
      <c r="Z209" s="17"/>
    </row>
    <row r="210" spans="1:26" ht="14.25" customHeight="1" x14ac:dyDescent="0.3">
      <c r="A210" s="32"/>
      <c r="Z210" s="17"/>
    </row>
    <row r="211" spans="1:26" ht="14.25" customHeight="1" x14ac:dyDescent="0.3">
      <c r="A211" s="32"/>
      <c r="Z211" s="17"/>
    </row>
    <row r="212" spans="1:26" ht="14.25" customHeight="1" x14ac:dyDescent="0.3">
      <c r="A212" s="32"/>
      <c r="Z212" s="17"/>
    </row>
    <row r="213" spans="1:26" ht="14.25" customHeight="1" x14ac:dyDescent="0.3">
      <c r="A213" s="32"/>
      <c r="Z213" s="17"/>
    </row>
    <row r="214" spans="1:26" ht="14.25" customHeight="1" x14ac:dyDescent="0.3">
      <c r="A214" s="32"/>
      <c r="Z214" s="17"/>
    </row>
    <row r="215" spans="1:26" ht="14.25" customHeight="1" x14ac:dyDescent="0.3">
      <c r="A215" s="32"/>
      <c r="Z215" s="17"/>
    </row>
    <row r="216" spans="1:26" ht="14.25" customHeight="1" x14ac:dyDescent="0.3">
      <c r="A216" s="32"/>
      <c r="Z216" s="17"/>
    </row>
    <row r="217" spans="1:26" ht="14.25" customHeight="1" x14ac:dyDescent="0.3">
      <c r="A217" s="32"/>
      <c r="Z217" s="17"/>
    </row>
    <row r="218" spans="1:26" ht="14.25" customHeight="1" x14ac:dyDescent="0.3">
      <c r="A218" s="32"/>
      <c r="Z218" s="17"/>
    </row>
    <row r="219" spans="1:26" ht="14.25" customHeight="1" x14ac:dyDescent="0.3">
      <c r="A219" s="32"/>
      <c r="Z219" s="17"/>
    </row>
    <row r="220" spans="1:26" ht="14.25" customHeight="1" x14ac:dyDescent="0.3">
      <c r="A220" s="32"/>
      <c r="Z220" s="17"/>
    </row>
    <row r="221" spans="1:26" ht="14.25" customHeight="1" x14ac:dyDescent="0.3">
      <c r="A221" s="32"/>
      <c r="Z221" s="17"/>
    </row>
    <row r="222" spans="1:26" ht="14.25" customHeight="1" x14ac:dyDescent="0.3">
      <c r="A222" s="32"/>
      <c r="Z222" s="17"/>
    </row>
    <row r="223" spans="1:26" ht="14.25" customHeight="1" x14ac:dyDescent="0.3">
      <c r="A223" s="32"/>
      <c r="Z223" s="17"/>
    </row>
    <row r="224" spans="1:26" ht="14.25" customHeight="1" x14ac:dyDescent="0.3">
      <c r="A224" s="32"/>
      <c r="Z224" s="17"/>
    </row>
    <row r="225" spans="1:26" ht="14.25" customHeight="1" x14ac:dyDescent="0.3">
      <c r="A225" s="32"/>
      <c r="Z225" s="17"/>
    </row>
    <row r="226" spans="1:26" ht="14.25" customHeight="1" x14ac:dyDescent="0.3">
      <c r="A226" s="32"/>
      <c r="Z226" s="17"/>
    </row>
    <row r="227" spans="1:26" ht="14.25" customHeight="1" x14ac:dyDescent="0.3">
      <c r="A227" s="32"/>
      <c r="Z227" s="17"/>
    </row>
    <row r="228" spans="1:26" ht="14.25" customHeight="1" x14ac:dyDescent="0.3">
      <c r="A228" s="32"/>
      <c r="Z228" s="17"/>
    </row>
    <row r="229" spans="1:26" ht="14.25" customHeight="1" x14ac:dyDescent="0.3">
      <c r="A229" s="32"/>
      <c r="Z229" s="17"/>
    </row>
    <row r="230" spans="1:26" ht="14.25" customHeight="1" x14ac:dyDescent="0.3">
      <c r="A230" s="32"/>
      <c r="Z230" s="17"/>
    </row>
    <row r="231" spans="1:26" ht="14.25" customHeight="1" x14ac:dyDescent="0.3">
      <c r="A231" s="32"/>
      <c r="Z231" s="17"/>
    </row>
    <row r="232" spans="1:26" ht="14.25" customHeight="1" x14ac:dyDescent="0.3">
      <c r="A232" s="32"/>
      <c r="Z232" s="17"/>
    </row>
    <row r="233" spans="1:26" ht="14.25" customHeight="1" x14ac:dyDescent="0.3">
      <c r="A233" s="32"/>
      <c r="Z233" s="17"/>
    </row>
    <row r="234" spans="1:26" ht="14.25" customHeight="1" x14ac:dyDescent="0.3">
      <c r="A234" s="32"/>
      <c r="Z234" s="17"/>
    </row>
    <row r="235" spans="1:26" ht="14.25" customHeight="1" x14ac:dyDescent="0.3">
      <c r="A235" s="32"/>
      <c r="Z235" s="17"/>
    </row>
    <row r="236" spans="1:26" ht="14.25" customHeight="1" x14ac:dyDescent="0.3">
      <c r="A236" s="32"/>
      <c r="Z236" s="17"/>
    </row>
    <row r="237" spans="1:26" ht="14.25" customHeight="1" x14ac:dyDescent="0.3">
      <c r="A237" s="32"/>
      <c r="Z237" s="17"/>
    </row>
    <row r="238" spans="1:26" ht="14.25" customHeight="1" x14ac:dyDescent="0.3">
      <c r="A238" s="32"/>
      <c r="Z238" s="17"/>
    </row>
    <row r="239" spans="1:26" ht="14.25" customHeight="1" x14ac:dyDescent="0.3">
      <c r="A239" s="32"/>
      <c r="Z239" s="17"/>
    </row>
    <row r="240" spans="1:26" ht="14.25" customHeight="1" x14ac:dyDescent="0.3">
      <c r="A240" s="32"/>
      <c r="Z240" s="17"/>
    </row>
    <row r="241" spans="1:26" ht="14.25" customHeight="1" x14ac:dyDescent="0.3">
      <c r="A241" s="32"/>
      <c r="Z241" s="17"/>
    </row>
    <row r="242" spans="1:26" ht="14.25" customHeight="1" x14ac:dyDescent="0.3">
      <c r="A242" s="32"/>
      <c r="Z242" s="17"/>
    </row>
    <row r="243" spans="1:26" ht="14.25" customHeight="1" x14ac:dyDescent="0.3">
      <c r="A243" s="32"/>
      <c r="Z243" s="17"/>
    </row>
    <row r="244" spans="1:26" ht="14.25" customHeight="1" x14ac:dyDescent="0.3">
      <c r="A244" s="32"/>
      <c r="Z244" s="17"/>
    </row>
    <row r="245" spans="1:26" ht="14.25" customHeight="1" x14ac:dyDescent="0.3">
      <c r="A245" s="32"/>
      <c r="Z245" s="17"/>
    </row>
    <row r="246" spans="1:26" ht="14.25" customHeight="1" x14ac:dyDescent="0.3">
      <c r="A246" s="32"/>
      <c r="Z246" s="17"/>
    </row>
    <row r="247" spans="1:26" ht="14.25" customHeight="1" x14ac:dyDescent="0.3">
      <c r="A247" s="32"/>
      <c r="Z247" s="17"/>
    </row>
    <row r="248" spans="1:26" ht="14.25" customHeight="1" x14ac:dyDescent="0.3">
      <c r="A248" s="32"/>
      <c r="Z248" s="17"/>
    </row>
    <row r="249" spans="1:26" ht="14.25" customHeight="1" x14ac:dyDescent="0.3">
      <c r="A249" s="32"/>
      <c r="Z249" s="17"/>
    </row>
    <row r="250" spans="1:26" ht="14.25" customHeight="1" x14ac:dyDescent="0.3">
      <c r="A250" s="32"/>
      <c r="Z250" s="17"/>
    </row>
    <row r="251" spans="1:26" ht="14.25" customHeight="1" x14ac:dyDescent="0.3">
      <c r="A251" s="32"/>
      <c r="Z251" s="17"/>
    </row>
    <row r="252" spans="1:26" ht="14.25" customHeight="1" x14ac:dyDescent="0.3">
      <c r="A252" s="32"/>
      <c r="Z252" s="17"/>
    </row>
    <row r="253" spans="1:26" ht="14.25" customHeight="1" x14ac:dyDescent="0.3">
      <c r="A253" s="32"/>
      <c r="Z253" s="17"/>
    </row>
    <row r="254" spans="1:26" ht="14.25" customHeight="1" x14ac:dyDescent="0.3">
      <c r="A254" s="32"/>
      <c r="Z254" s="17"/>
    </row>
    <row r="255" spans="1:26" ht="14.25" customHeight="1" x14ac:dyDescent="0.3">
      <c r="A255" s="32"/>
      <c r="Z255" s="17"/>
    </row>
    <row r="256" spans="1:26" ht="14.25" customHeight="1" x14ac:dyDescent="0.3">
      <c r="A256" s="32"/>
      <c r="Z256" s="17"/>
    </row>
    <row r="257" spans="1:26" ht="14.25" customHeight="1" x14ac:dyDescent="0.3">
      <c r="A257" s="32"/>
      <c r="Z257" s="17"/>
    </row>
    <row r="258" spans="1:26" ht="14.25" customHeight="1" x14ac:dyDescent="0.3">
      <c r="A258" s="32"/>
      <c r="Z258" s="17"/>
    </row>
    <row r="259" spans="1:26" ht="14.25" customHeight="1" x14ac:dyDescent="0.3">
      <c r="A259" s="32"/>
      <c r="Z259" s="17"/>
    </row>
    <row r="260" spans="1:26" ht="14.25" customHeight="1" x14ac:dyDescent="0.3">
      <c r="A260" s="32"/>
      <c r="Z260" s="17"/>
    </row>
    <row r="261" spans="1:26" ht="14.25" customHeight="1" x14ac:dyDescent="0.3">
      <c r="A261" s="32"/>
      <c r="Z261" s="17"/>
    </row>
    <row r="262" spans="1:26" ht="14.25" customHeight="1" x14ac:dyDescent="0.3">
      <c r="A262" s="32"/>
      <c r="Z262" s="17"/>
    </row>
    <row r="263" spans="1:26" ht="14.25" customHeight="1" x14ac:dyDescent="0.3">
      <c r="A263" s="32"/>
      <c r="Z263" s="17"/>
    </row>
    <row r="264" spans="1:26" ht="14.25" customHeight="1" x14ac:dyDescent="0.3">
      <c r="A264" s="32"/>
      <c r="Z264" s="17"/>
    </row>
    <row r="265" spans="1:26" ht="14.25" customHeight="1" x14ac:dyDescent="0.3">
      <c r="A265" s="32"/>
      <c r="Z265" s="17"/>
    </row>
    <row r="266" spans="1:26" ht="14.25" customHeight="1" x14ac:dyDescent="0.3">
      <c r="A266" s="32"/>
      <c r="Z266" s="17"/>
    </row>
    <row r="267" spans="1:26" ht="14.25" customHeight="1" x14ac:dyDescent="0.3">
      <c r="A267" s="32"/>
      <c r="Z267" s="17"/>
    </row>
    <row r="268" spans="1:26" ht="14.25" customHeight="1" x14ac:dyDescent="0.3">
      <c r="A268" s="32"/>
      <c r="Z268" s="17"/>
    </row>
    <row r="269" spans="1:26" ht="14.25" customHeight="1" x14ac:dyDescent="0.3">
      <c r="A269" s="32"/>
      <c r="Z269" s="17"/>
    </row>
    <row r="270" spans="1:26" ht="14.25" customHeight="1" x14ac:dyDescent="0.3">
      <c r="A270" s="32"/>
      <c r="Z270" s="17"/>
    </row>
    <row r="271" spans="1:26" ht="14.25" customHeight="1" x14ac:dyDescent="0.3">
      <c r="A271" s="32"/>
      <c r="Z271" s="17"/>
    </row>
    <row r="272" spans="1:26" ht="14.25" customHeight="1" x14ac:dyDescent="0.3">
      <c r="A272" s="32"/>
      <c r="Z272" s="17"/>
    </row>
    <row r="273" spans="1:26" ht="14.25" customHeight="1" x14ac:dyDescent="0.3">
      <c r="A273" s="32"/>
      <c r="Z273" s="17"/>
    </row>
    <row r="274" spans="1:26" ht="14.25" customHeight="1" x14ac:dyDescent="0.3">
      <c r="A274" s="32"/>
      <c r="Z274" s="17"/>
    </row>
    <row r="275" spans="1:26" ht="14.25" customHeight="1" x14ac:dyDescent="0.3">
      <c r="A275" s="32"/>
      <c r="Z275" s="17"/>
    </row>
    <row r="276" spans="1:26" ht="14.25" customHeight="1" x14ac:dyDescent="0.3">
      <c r="A276" s="32"/>
      <c r="Z276" s="17"/>
    </row>
    <row r="277" spans="1:26" ht="14.25" customHeight="1" x14ac:dyDescent="0.3">
      <c r="A277" s="32"/>
      <c r="Z277" s="17"/>
    </row>
    <row r="278" spans="1:26" ht="14.25" customHeight="1" x14ac:dyDescent="0.3">
      <c r="A278" s="32"/>
      <c r="Z278" s="17"/>
    </row>
    <row r="279" spans="1:26" ht="14.25" customHeight="1" x14ac:dyDescent="0.3">
      <c r="A279" s="32"/>
      <c r="Z279" s="17"/>
    </row>
    <row r="280" spans="1:26" ht="14.25" customHeight="1" x14ac:dyDescent="0.3">
      <c r="A280" s="32"/>
      <c r="Z280" s="17"/>
    </row>
    <row r="281" spans="1:26" ht="14.25" customHeight="1" x14ac:dyDescent="0.3">
      <c r="A281" s="32"/>
      <c r="Z281" s="17"/>
    </row>
    <row r="282" spans="1:26" ht="14.25" customHeight="1" x14ac:dyDescent="0.3">
      <c r="A282" s="32"/>
      <c r="Z282" s="17"/>
    </row>
    <row r="283" spans="1:26" ht="14.25" customHeight="1" x14ac:dyDescent="0.3">
      <c r="A283" s="32"/>
      <c r="Z283" s="17"/>
    </row>
    <row r="284" spans="1:26" ht="14.25" customHeight="1" x14ac:dyDescent="0.3">
      <c r="A284" s="32"/>
      <c r="Z284" s="17"/>
    </row>
    <row r="285" spans="1:26" ht="14.25" customHeight="1" x14ac:dyDescent="0.3">
      <c r="A285" s="32"/>
      <c r="Z285" s="17"/>
    </row>
    <row r="286" spans="1:26" ht="14.25" customHeight="1" x14ac:dyDescent="0.3">
      <c r="A286" s="32"/>
      <c r="Z286" s="17"/>
    </row>
    <row r="287" spans="1:26" ht="14.25" customHeight="1" x14ac:dyDescent="0.3">
      <c r="A287" s="32"/>
      <c r="Z287" s="17"/>
    </row>
    <row r="288" spans="1:26" ht="14.25" customHeight="1" x14ac:dyDescent="0.3">
      <c r="A288" s="32"/>
      <c r="Z288" s="17"/>
    </row>
    <row r="289" spans="1:26" ht="14.25" customHeight="1" x14ac:dyDescent="0.3">
      <c r="A289" s="32"/>
      <c r="Z289" s="17"/>
    </row>
    <row r="290" spans="1:26" ht="14.25" customHeight="1" x14ac:dyDescent="0.3">
      <c r="A290" s="32"/>
      <c r="Z290" s="17"/>
    </row>
    <row r="291" spans="1:26" ht="14.25" customHeight="1" x14ac:dyDescent="0.3">
      <c r="A291" s="32"/>
      <c r="Z291" s="17"/>
    </row>
    <row r="292" spans="1:26" ht="14.25" customHeight="1" x14ac:dyDescent="0.3">
      <c r="A292" s="32"/>
      <c r="Z292" s="17"/>
    </row>
    <row r="293" spans="1:26" ht="14.25" customHeight="1" x14ac:dyDescent="0.3">
      <c r="A293" s="32"/>
      <c r="Z293" s="17"/>
    </row>
    <row r="294" spans="1:26" ht="14.25" customHeight="1" x14ac:dyDescent="0.3">
      <c r="A294" s="32"/>
      <c r="Z294" s="17"/>
    </row>
    <row r="295" spans="1:26" ht="14.25" customHeight="1" x14ac:dyDescent="0.3">
      <c r="A295" s="32"/>
      <c r="Z295" s="17"/>
    </row>
    <row r="296" spans="1:26" ht="14.25" customHeight="1" x14ac:dyDescent="0.3">
      <c r="A296" s="32"/>
      <c r="Z296" s="17"/>
    </row>
    <row r="297" spans="1:26" ht="14.25" customHeight="1" x14ac:dyDescent="0.3">
      <c r="A297" s="32"/>
      <c r="Z297" s="17"/>
    </row>
    <row r="298" spans="1:26" ht="14.25" customHeight="1" x14ac:dyDescent="0.3">
      <c r="A298" s="32"/>
      <c r="Z298" s="17"/>
    </row>
    <row r="299" spans="1:26" ht="14.25" customHeight="1" x14ac:dyDescent="0.3">
      <c r="A299" s="32"/>
      <c r="Z299" s="17"/>
    </row>
    <row r="300" spans="1:26" ht="14.25" customHeight="1" x14ac:dyDescent="0.3">
      <c r="A300" s="32"/>
      <c r="Z300" s="17"/>
    </row>
    <row r="301" spans="1:26" ht="14.25" customHeight="1" x14ac:dyDescent="0.3">
      <c r="A301" s="32"/>
      <c r="Z301" s="17"/>
    </row>
    <row r="302" spans="1:26" ht="14.25" customHeight="1" x14ac:dyDescent="0.3">
      <c r="A302" s="32"/>
      <c r="Z302" s="17"/>
    </row>
    <row r="303" spans="1:26" ht="14.25" customHeight="1" x14ac:dyDescent="0.3">
      <c r="A303" s="32"/>
      <c r="Z303" s="17"/>
    </row>
    <row r="304" spans="1:26" ht="14.25" customHeight="1" x14ac:dyDescent="0.3">
      <c r="A304" s="32"/>
      <c r="Z304" s="17"/>
    </row>
    <row r="305" spans="1:26" ht="14.25" customHeight="1" x14ac:dyDescent="0.3">
      <c r="A305" s="32"/>
      <c r="Z305" s="17"/>
    </row>
    <row r="306" spans="1:26" ht="14.25" customHeight="1" x14ac:dyDescent="0.3">
      <c r="A306" s="32"/>
      <c r="Z306" s="17"/>
    </row>
    <row r="307" spans="1:26" ht="14.25" customHeight="1" x14ac:dyDescent="0.3">
      <c r="A307" s="32"/>
      <c r="Z307" s="17"/>
    </row>
    <row r="308" spans="1:26" ht="14.25" customHeight="1" x14ac:dyDescent="0.3">
      <c r="A308" s="32"/>
      <c r="Z308" s="17"/>
    </row>
    <row r="309" spans="1:26" ht="14.25" customHeight="1" x14ac:dyDescent="0.3">
      <c r="A309" s="32"/>
      <c r="Z309" s="17"/>
    </row>
    <row r="310" spans="1:26" ht="14.25" customHeight="1" x14ac:dyDescent="0.3">
      <c r="A310" s="32"/>
      <c r="Z310" s="17"/>
    </row>
    <row r="311" spans="1:26" ht="14.25" customHeight="1" x14ac:dyDescent="0.3">
      <c r="A311" s="32"/>
      <c r="Z311" s="17"/>
    </row>
    <row r="312" spans="1:26" ht="14.25" customHeight="1" x14ac:dyDescent="0.3">
      <c r="A312" s="32"/>
      <c r="Z312" s="17"/>
    </row>
    <row r="313" spans="1:26" ht="14.25" customHeight="1" x14ac:dyDescent="0.3">
      <c r="A313" s="32"/>
      <c r="Z313" s="17"/>
    </row>
    <row r="314" spans="1:26" ht="14.25" customHeight="1" x14ac:dyDescent="0.3">
      <c r="A314" s="32"/>
      <c r="Z314" s="17"/>
    </row>
    <row r="315" spans="1:26" ht="14.25" customHeight="1" x14ac:dyDescent="0.3">
      <c r="A315" s="32"/>
      <c r="Z315" s="17"/>
    </row>
    <row r="316" spans="1:26" ht="14.25" customHeight="1" x14ac:dyDescent="0.3">
      <c r="A316" s="32"/>
      <c r="Z316" s="17"/>
    </row>
    <row r="317" spans="1:26" ht="14.25" customHeight="1" x14ac:dyDescent="0.3">
      <c r="A317" s="32"/>
      <c r="Z317" s="17"/>
    </row>
    <row r="318" spans="1:26" ht="14.25" customHeight="1" x14ac:dyDescent="0.3">
      <c r="A318" s="32"/>
      <c r="Z318" s="17"/>
    </row>
    <row r="319" spans="1:26" ht="14.25" customHeight="1" x14ac:dyDescent="0.3">
      <c r="A319" s="32"/>
      <c r="Z319" s="17"/>
    </row>
    <row r="320" spans="1:26" ht="14.25" customHeight="1" x14ac:dyDescent="0.3">
      <c r="A320" s="32"/>
      <c r="Z320" s="17"/>
    </row>
    <row r="321" spans="1:26" ht="14.25" customHeight="1" x14ac:dyDescent="0.3">
      <c r="A321" s="32"/>
      <c r="Z321" s="17"/>
    </row>
    <row r="322" spans="1:26" ht="14.25" customHeight="1" x14ac:dyDescent="0.3">
      <c r="A322" s="32"/>
      <c r="Z322" s="17"/>
    </row>
    <row r="323" spans="1:26" ht="14.25" customHeight="1" x14ac:dyDescent="0.3">
      <c r="A323" s="32"/>
      <c r="Z323" s="17"/>
    </row>
    <row r="324" spans="1:26" ht="14.25" customHeight="1" x14ac:dyDescent="0.3">
      <c r="A324" s="32"/>
      <c r="Z324" s="17"/>
    </row>
    <row r="325" spans="1:26" ht="14.25" customHeight="1" x14ac:dyDescent="0.3">
      <c r="A325" s="32"/>
      <c r="Z325" s="17"/>
    </row>
    <row r="326" spans="1:26" ht="14.25" customHeight="1" x14ac:dyDescent="0.3">
      <c r="A326" s="32"/>
      <c r="Z326" s="17"/>
    </row>
    <row r="327" spans="1:26" ht="14.25" customHeight="1" x14ac:dyDescent="0.3">
      <c r="A327" s="32"/>
      <c r="Z327" s="17"/>
    </row>
    <row r="328" spans="1:26" ht="14.25" customHeight="1" x14ac:dyDescent="0.3">
      <c r="A328" s="32"/>
      <c r="Z328" s="17"/>
    </row>
    <row r="329" spans="1:26" ht="14.25" customHeight="1" x14ac:dyDescent="0.3">
      <c r="A329" s="32"/>
      <c r="Z329" s="17"/>
    </row>
    <row r="330" spans="1:26" ht="14.25" customHeight="1" x14ac:dyDescent="0.3">
      <c r="A330" s="32"/>
      <c r="Z330" s="17"/>
    </row>
    <row r="331" spans="1:26" ht="14.25" customHeight="1" x14ac:dyDescent="0.3">
      <c r="A331" s="32"/>
      <c r="Z331" s="17"/>
    </row>
    <row r="332" spans="1:26" ht="14.25" customHeight="1" x14ac:dyDescent="0.3">
      <c r="A332" s="32"/>
      <c r="Z332" s="17"/>
    </row>
    <row r="333" spans="1:26" ht="14.25" customHeight="1" x14ac:dyDescent="0.3">
      <c r="A333" s="32"/>
      <c r="Z333" s="17"/>
    </row>
    <row r="334" spans="1:26" ht="14.25" customHeight="1" x14ac:dyDescent="0.3">
      <c r="A334" s="32"/>
      <c r="Z334" s="17"/>
    </row>
    <row r="335" spans="1:26" ht="14.25" customHeight="1" x14ac:dyDescent="0.3">
      <c r="A335" s="32"/>
      <c r="Z335" s="17"/>
    </row>
    <row r="336" spans="1:26" ht="14.25" customHeight="1" x14ac:dyDescent="0.3">
      <c r="A336" s="32"/>
      <c r="Z336" s="17"/>
    </row>
    <row r="337" spans="1:26" ht="14.25" customHeight="1" x14ac:dyDescent="0.3">
      <c r="A337" s="32"/>
      <c r="Z337" s="17"/>
    </row>
    <row r="338" spans="1:26" ht="14.25" customHeight="1" x14ac:dyDescent="0.3">
      <c r="A338" s="32"/>
      <c r="Z338" s="17"/>
    </row>
    <row r="339" spans="1:26" ht="14.25" customHeight="1" x14ac:dyDescent="0.3">
      <c r="A339" s="32"/>
      <c r="Z339" s="17"/>
    </row>
    <row r="340" spans="1:26" ht="14.25" customHeight="1" x14ac:dyDescent="0.3">
      <c r="A340" s="32"/>
      <c r="Z340" s="17"/>
    </row>
    <row r="341" spans="1:26" ht="14.25" customHeight="1" x14ac:dyDescent="0.3">
      <c r="A341" s="32"/>
      <c r="Z341" s="17"/>
    </row>
    <row r="342" spans="1:26" ht="14.25" customHeight="1" x14ac:dyDescent="0.3">
      <c r="A342" s="32"/>
      <c r="Z342" s="17"/>
    </row>
    <row r="343" spans="1:26" ht="14.25" customHeight="1" x14ac:dyDescent="0.3">
      <c r="A343" s="32"/>
      <c r="Z343" s="17"/>
    </row>
    <row r="344" spans="1:26" ht="14.25" customHeight="1" x14ac:dyDescent="0.3">
      <c r="A344" s="32"/>
      <c r="Z344" s="17"/>
    </row>
    <row r="345" spans="1:26" ht="14.25" customHeight="1" x14ac:dyDescent="0.3">
      <c r="A345" s="32"/>
      <c r="Z345" s="17"/>
    </row>
    <row r="346" spans="1:26" ht="14.25" customHeight="1" x14ac:dyDescent="0.3">
      <c r="A346" s="32"/>
      <c r="Z346" s="17"/>
    </row>
    <row r="347" spans="1:26" ht="14.25" customHeight="1" x14ac:dyDescent="0.3">
      <c r="A347" s="32"/>
      <c r="Z347" s="17"/>
    </row>
    <row r="348" spans="1:26" ht="14.25" customHeight="1" x14ac:dyDescent="0.3">
      <c r="A348" s="32"/>
      <c r="Z348" s="17"/>
    </row>
    <row r="349" spans="1:26" ht="14.25" customHeight="1" x14ac:dyDescent="0.3">
      <c r="A349" s="32"/>
      <c r="Z349" s="17"/>
    </row>
    <row r="350" spans="1:26" ht="14.25" customHeight="1" x14ac:dyDescent="0.3">
      <c r="A350" s="32"/>
      <c r="Z350" s="17"/>
    </row>
    <row r="351" spans="1:26" ht="14.25" customHeight="1" x14ac:dyDescent="0.3">
      <c r="A351" s="32"/>
      <c r="Z351" s="17"/>
    </row>
    <row r="352" spans="1:26" ht="14.25" customHeight="1" x14ac:dyDescent="0.3">
      <c r="A352" s="32"/>
      <c r="Z352" s="17"/>
    </row>
    <row r="353" spans="1:26" ht="14.25" customHeight="1" x14ac:dyDescent="0.3">
      <c r="A353" s="32"/>
      <c r="Z353" s="17"/>
    </row>
    <row r="354" spans="1:26" ht="14.25" customHeight="1" x14ac:dyDescent="0.3">
      <c r="A354" s="32"/>
      <c r="Z354" s="17"/>
    </row>
    <row r="355" spans="1:26" ht="14.25" customHeight="1" x14ac:dyDescent="0.3">
      <c r="A355" s="32"/>
      <c r="Z355" s="17"/>
    </row>
    <row r="356" spans="1:26" ht="14.25" customHeight="1" x14ac:dyDescent="0.3">
      <c r="A356" s="32"/>
      <c r="Z356" s="17"/>
    </row>
    <row r="357" spans="1:26" ht="14.25" customHeight="1" x14ac:dyDescent="0.3">
      <c r="A357" s="32"/>
      <c r="Z357" s="17"/>
    </row>
    <row r="358" spans="1:26" ht="14.25" customHeight="1" x14ac:dyDescent="0.3">
      <c r="A358" s="32"/>
      <c r="Z358" s="17"/>
    </row>
    <row r="359" spans="1:26" ht="14.25" customHeight="1" x14ac:dyDescent="0.3">
      <c r="A359" s="32"/>
      <c r="Z359" s="17"/>
    </row>
    <row r="360" spans="1:26" ht="14.25" customHeight="1" x14ac:dyDescent="0.3">
      <c r="A360" s="32"/>
      <c r="Z360" s="17"/>
    </row>
    <row r="361" spans="1:26" ht="14.25" customHeight="1" x14ac:dyDescent="0.3">
      <c r="A361" s="32"/>
      <c r="Z361" s="17"/>
    </row>
    <row r="362" spans="1:26" ht="14.25" customHeight="1" x14ac:dyDescent="0.3">
      <c r="A362" s="32"/>
      <c r="Z362" s="17"/>
    </row>
    <row r="363" spans="1:26" ht="14.25" customHeight="1" x14ac:dyDescent="0.3">
      <c r="A363" s="32"/>
      <c r="Z363" s="17"/>
    </row>
    <row r="364" spans="1:26" ht="14.25" customHeight="1" x14ac:dyDescent="0.3">
      <c r="A364" s="32"/>
      <c r="Z364" s="17"/>
    </row>
    <row r="365" spans="1:26" ht="14.25" customHeight="1" x14ac:dyDescent="0.3">
      <c r="A365" s="32"/>
      <c r="Z365" s="17"/>
    </row>
    <row r="366" spans="1:26" ht="14.25" customHeight="1" x14ac:dyDescent="0.3">
      <c r="A366" s="32"/>
      <c r="Z366" s="17"/>
    </row>
    <row r="367" spans="1:26" ht="14.25" customHeight="1" x14ac:dyDescent="0.3">
      <c r="A367" s="32"/>
      <c r="Z367" s="17"/>
    </row>
    <row r="368" spans="1:26" ht="14.25" customHeight="1" x14ac:dyDescent="0.3">
      <c r="A368" s="32"/>
      <c r="Z368" s="17"/>
    </row>
    <row r="369" spans="1:26" ht="14.25" customHeight="1" x14ac:dyDescent="0.3">
      <c r="A369" s="32"/>
      <c r="Z369" s="17"/>
    </row>
    <row r="370" spans="1:26" ht="14.25" customHeight="1" x14ac:dyDescent="0.3">
      <c r="A370" s="32"/>
      <c r="Z370" s="17"/>
    </row>
    <row r="371" spans="1:26" ht="14.25" customHeight="1" x14ac:dyDescent="0.3">
      <c r="A371" s="32"/>
      <c r="Z371" s="17"/>
    </row>
    <row r="372" spans="1:26" ht="14.25" customHeight="1" x14ac:dyDescent="0.3">
      <c r="A372" s="32"/>
      <c r="Z372" s="17"/>
    </row>
    <row r="373" spans="1:26" ht="14.25" customHeight="1" x14ac:dyDescent="0.3">
      <c r="A373" s="32"/>
      <c r="Z373" s="17"/>
    </row>
    <row r="374" spans="1:26" ht="14.25" customHeight="1" x14ac:dyDescent="0.3">
      <c r="A374" s="32"/>
      <c r="Z374" s="17"/>
    </row>
    <row r="375" spans="1:26" ht="14.25" customHeight="1" x14ac:dyDescent="0.3">
      <c r="A375" s="32"/>
      <c r="Z375" s="17"/>
    </row>
    <row r="376" spans="1:26" ht="14.25" customHeight="1" x14ac:dyDescent="0.3">
      <c r="A376" s="32"/>
      <c r="Z376" s="17"/>
    </row>
    <row r="377" spans="1:26" ht="14.25" customHeight="1" x14ac:dyDescent="0.3">
      <c r="A377" s="32"/>
      <c r="Z377" s="17"/>
    </row>
    <row r="378" spans="1:26" ht="14.25" customHeight="1" x14ac:dyDescent="0.3">
      <c r="A378" s="32"/>
      <c r="Z378" s="17"/>
    </row>
    <row r="379" spans="1:26" ht="14.25" customHeight="1" x14ac:dyDescent="0.3">
      <c r="A379" s="32"/>
      <c r="Z379" s="17"/>
    </row>
    <row r="380" spans="1:26" ht="14.25" customHeight="1" x14ac:dyDescent="0.3">
      <c r="A380" s="32"/>
      <c r="Z380" s="17"/>
    </row>
    <row r="381" spans="1:26" ht="14.25" customHeight="1" x14ac:dyDescent="0.3">
      <c r="A381" s="32"/>
      <c r="Z381" s="17"/>
    </row>
    <row r="382" spans="1:26" ht="14.25" customHeight="1" x14ac:dyDescent="0.3">
      <c r="A382" s="32"/>
      <c r="Z382" s="17"/>
    </row>
    <row r="383" spans="1:26" ht="14.25" customHeight="1" x14ac:dyDescent="0.3">
      <c r="A383" s="32"/>
      <c r="Z383" s="17"/>
    </row>
    <row r="384" spans="1:26" ht="14.25" customHeight="1" x14ac:dyDescent="0.3">
      <c r="A384" s="32"/>
      <c r="Z384" s="17"/>
    </row>
    <row r="385" spans="1:26" ht="14.25" customHeight="1" x14ac:dyDescent="0.3">
      <c r="A385" s="32"/>
      <c r="Z385" s="17"/>
    </row>
    <row r="386" spans="1:26" ht="14.25" customHeight="1" x14ac:dyDescent="0.3">
      <c r="A386" s="32"/>
      <c r="Z386" s="17"/>
    </row>
    <row r="387" spans="1:26" ht="14.25" customHeight="1" x14ac:dyDescent="0.3">
      <c r="A387" s="32"/>
      <c r="Z387" s="17"/>
    </row>
    <row r="388" spans="1:26" ht="14.25" customHeight="1" x14ac:dyDescent="0.3">
      <c r="A388" s="32"/>
      <c r="Z388" s="17"/>
    </row>
    <row r="389" spans="1:26" ht="14.25" customHeight="1" x14ac:dyDescent="0.3">
      <c r="A389" s="32"/>
      <c r="Z389" s="17"/>
    </row>
    <row r="390" spans="1:26" ht="14.25" customHeight="1" x14ac:dyDescent="0.3">
      <c r="A390" s="32"/>
      <c r="Z390" s="17"/>
    </row>
    <row r="391" spans="1:26" ht="14.25" customHeight="1" x14ac:dyDescent="0.3">
      <c r="A391" s="32"/>
      <c r="Z391" s="17"/>
    </row>
    <row r="392" spans="1:26" ht="14.25" customHeight="1" x14ac:dyDescent="0.3">
      <c r="A392" s="32"/>
      <c r="Z392" s="17"/>
    </row>
    <row r="393" spans="1:26" ht="14.25" customHeight="1" x14ac:dyDescent="0.3">
      <c r="A393" s="32"/>
      <c r="Z393" s="17"/>
    </row>
    <row r="394" spans="1:26" ht="14.25" customHeight="1" x14ac:dyDescent="0.3">
      <c r="A394" s="32"/>
      <c r="Z394" s="17"/>
    </row>
    <row r="395" spans="1:26" ht="14.25" customHeight="1" x14ac:dyDescent="0.3">
      <c r="A395" s="32"/>
      <c r="Z395" s="17"/>
    </row>
    <row r="396" spans="1:26" ht="14.25" customHeight="1" x14ac:dyDescent="0.3">
      <c r="A396" s="32"/>
      <c r="Z396" s="17"/>
    </row>
    <row r="397" spans="1:26" ht="14.25" customHeight="1" x14ac:dyDescent="0.3">
      <c r="A397" s="32"/>
      <c r="Z397" s="17"/>
    </row>
    <row r="398" spans="1:26" ht="14.25" customHeight="1" x14ac:dyDescent="0.3">
      <c r="A398" s="32"/>
      <c r="Z398" s="17"/>
    </row>
    <row r="399" spans="1:26" ht="14.25" customHeight="1" x14ac:dyDescent="0.3">
      <c r="A399" s="32"/>
      <c r="Z399" s="17"/>
    </row>
    <row r="400" spans="1:26" ht="14.25" customHeight="1" x14ac:dyDescent="0.3">
      <c r="A400" s="32"/>
      <c r="Z400" s="17"/>
    </row>
    <row r="401" spans="1:26" ht="14.25" customHeight="1" x14ac:dyDescent="0.3">
      <c r="A401" s="32"/>
      <c r="Z401" s="17"/>
    </row>
    <row r="402" spans="1:26" ht="14.25" customHeight="1" x14ac:dyDescent="0.3">
      <c r="A402" s="32"/>
      <c r="Z402" s="17"/>
    </row>
    <row r="403" spans="1:26" ht="14.25" customHeight="1" x14ac:dyDescent="0.3">
      <c r="A403" s="32"/>
      <c r="Z403" s="17"/>
    </row>
    <row r="404" spans="1:26" ht="14.25" customHeight="1" x14ac:dyDescent="0.3">
      <c r="A404" s="32"/>
      <c r="Z404" s="17"/>
    </row>
    <row r="405" spans="1:26" ht="14.25" customHeight="1" x14ac:dyDescent="0.3">
      <c r="A405" s="32"/>
      <c r="Z405" s="17"/>
    </row>
    <row r="406" spans="1:26" ht="14.25" customHeight="1" x14ac:dyDescent="0.3">
      <c r="A406" s="32"/>
      <c r="Z406" s="17"/>
    </row>
    <row r="407" spans="1:26" ht="14.25" customHeight="1" x14ac:dyDescent="0.3">
      <c r="A407" s="32"/>
      <c r="Z407" s="17"/>
    </row>
    <row r="408" spans="1:26" ht="14.25" customHeight="1" x14ac:dyDescent="0.3">
      <c r="A408" s="32"/>
      <c r="Z408" s="17"/>
    </row>
    <row r="409" spans="1:26" ht="14.25" customHeight="1" x14ac:dyDescent="0.3">
      <c r="A409" s="32"/>
      <c r="Z409" s="17"/>
    </row>
    <row r="410" spans="1:26" ht="14.25" customHeight="1" x14ac:dyDescent="0.3">
      <c r="A410" s="32"/>
      <c r="Z410" s="17"/>
    </row>
    <row r="411" spans="1:26" ht="14.25" customHeight="1" x14ac:dyDescent="0.3">
      <c r="A411" s="32"/>
      <c r="Z411" s="17"/>
    </row>
    <row r="412" spans="1:26" ht="14.25" customHeight="1" x14ac:dyDescent="0.3">
      <c r="A412" s="32"/>
      <c r="Z412" s="17"/>
    </row>
    <row r="413" spans="1:26" ht="14.25" customHeight="1" x14ac:dyDescent="0.3">
      <c r="A413" s="32"/>
      <c r="Z413" s="17"/>
    </row>
    <row r="414" spans="1:26" ht="14.25" customHeight="1" x14ac:dyDescent="0.3">
      <c r="A414" s="32"/>
      <c r="Z414" s="17"/>
    </row>
    <row r="415" spans="1:26" ht="14.25" customHeight="1" x14ac:dyDescent="0.3">
      <c r="A415" s="32"/>
      <c r="Z415" s="17"/>
    </row>
    <row r="416" spans="1:26" ht="14.25" customHeight="1" x14ac:dyDescent="0.3">
      <c r="A416" s="32"/>
      <c r="Z416" s="17"/>
    </row>
    <row r="417" spans="1:26" ht="14.25" customHeight="1" x14ac:dyDescent="0.3">
      <c r="A417" s="32"/>
      <c r="Z417" s="17"/>
    </row>
    <row r="418" spans="1:26" ht="14.25" customHeight="1" x14ac:dyDescent="0.3">
      <c r="A418" s="32"/>
      <c r="Z418" s="17"/>
    </row>
    <row r="419" spans="1:26" ht="14.25" customHeight="1" x14ac:dyDescent="0.3">
      <c r="A419" s="32"/>
      <c r="Z419" s="17"/>
    </row>
    <row r="420" spans="1:26" ht="14.25" customHeight="1" x14ac:dyDescent="0.3">
      <c r="A420" s="32"/>
      <c r="Z420" s="17"/>
    </row>
    <row r="421" spans="1:26" ht="14.25" customHeight="1" x14ac:dyDescent="0.3">
      <c r="A421" s="32"/>
      <c r="Z421" s="17"/>
    </row>
    <row r="422" spans="1:26" ht="14.25" customHeight="1" x14ac:dyDescent="0.3">
      <c r="A422" s="32"/>
      <c r="Z422" s="17"/>
    </row>
    <row r="423" spans="1:26" ht="14.25" customHeight="1" x14ac:dyDescent="0.3">
      <c r="A423" s="32"/>
      <c r="Z423" s="17"/>
    </row>
    <row r="424" spans="1:26" ht="14.25" customHeight="1" x14ac:dyDescent="0.3">
      <c r="A424" s="32"/>
      <c r="Z424" s="17"/>
    </row>
    <row r="425" spans="1:26" ht="14.25" customHeight="1" x14ac:dyDescent="0.3">
      <c r="A425" s="32"/>
      <c r="Z425" s="17"/>
    </row>
    <row r="426" spans="1:26" ht="14.25" customHeight="1" x14ac:dyDescent="0.3">
      <c r="A426" s="32"/>
      <c r="Z426" s="17"/>
    </row>
    <row r="427" spans="1:26" ht="14.25" customHeight="1" x14ac:dyDescent="0.3">
      <c r="A427" s="32"/>
      <c r="Z427" s="17"/>
    </row>
    <row r="428" spans="1:26" ht="14.25" customHeight="1" x14ac:dyDescent="0.3">
      <c r="A428" s="32"/>
      <c r="Z428" s="17"/>
    </row>
    <row r="429" spans="1:26" ht="14.25" customHeight="1" x14ac:dyDescent="0.3">
      <c r="A429" s="32"/>
      <c r="Z429" s="17"/>
    </row>
    <row r="430" spans="1:26" ht="14.25" customHeight="1" x14ac:dyDescent="0.3">
      <c r="A430" s="32"/>
      <c r="Z430" s="17"/>
    </row>
    <row r="431" spans="1:26" ht="14.25" customHeight="1" x14ac:dyDescent="0.3">
      <c r="A431" s="32"/>
      <c r="Z431" s="17"/>
    </row>
    <row r="432" spans="1:26" ht="14.25" customHeight="1" x14ac:dyDescent="0.3">
      <c r="A432" s="32"/>
      <c r="Z432" s="17"/>
    </row>
    <row r="433" spans="1:26" ht="14.25" customHeight="1" x14ac:dyDescent="0.3">
      <c r="A433" s="32"/>
      <c r="Z433" s="17"/>
    </row>
    <row r="434" spans="1:26" ht="14.25" customHeight="1" x14ac:dyDescent="0.3">
      <c r="A434" s="32"/>
      <c r="Z434" s="17"/>
    </row>
    <row r="435" spans="1:26" ht="14.25" customHeight="1" x14ac:dyDescent="0.3">
      <c r="A435" s="32"/>
      <c r="Z435" s="17"/>
    </row>
    <row r="436" spans="1:26" ht="14.25" customHeight="1" x14ac:dyDescent="0.3">
      <c r="A436" s="32"/>
      <c r="Z436" s="17"/>
    </row>
    <row r="437" spans="1:26" ht="14.25" customHeight="1" x14ac:dyDescent="0.3">
      <c r="A437" s="32"/>
      <c r="Z437" s="17"/>
    </row>
    <row r="438" spans="1:26" ht="14.25" customHeight="1" x14ac:dyDescent="0.3">
      <c r="A438" s="32"/>
      <c r="Z438" s="17"/>
    </row>
    <row r="439" spans="1:26" ht="14.25" customHeight="1" x14ac:dyDescent="0.3">
      <c r="A439" s="32"/>
      <c r="Z439" s="17"/>
    </row>
    <row r="440" spans="1:26" ht="14.25" customHeight="1" x14ac:dyDescent="0.3">
      <c r="A440" s="32"/>
      <c r="Z440" s="17"/>
    </row>
    <row r="441" spans="1:26" ht="14.25" customHeight="1" x14ac:dyDescent="0.3">
      <c r="A441" s="32"/>
      <c r="Z441" s="17"/>
    </row>
    <row r="442" spans="1:26" ht="14.25" customHeight="1" x14ac:dyDescent="0.3">
      <c r="A442" s="32"/>
      <c r="Z442" s="17"/>
    </row>
    <row r="443" spans="1:26" ht="14.25" customHeight="1" x14ac:dyDescent="0.3">
      <c r="A443" s="32"/>
      <c r="Z443" s="17"/>
    </row>
    <row r="444" spans="1:26" ht="14.25" customHeight="1" x14ac:dyDescent="0.3">
      <c r="A444" s="32"/>
      <c r="Z444" s="17"/>
    </row>
    <row r="445" spans="1:26" ht="14.25" customHeight="1" x14ac:dyDescent="0.3">
      <c r="A445" s="32"/>
      <c r="Z445" s="17"/>
    </row>
    <row r="446" spans="1:26" ht="14.25" customHeight="1" x14ac:dyDescent="0.3">
      <c r="A446" s="32"/>
      <c r="Z446" s="17"/>
    </row>
    <row r="447" spans="1:26" ht="14.25" customHeight="1" x14ac:dyDescent="0.3">
      <c r="A447" s="32"/>
      <c r="Z447" s="17"/>
    </row>
    <row r="448" spans="1:26" ht="14.25" customHeight="1" x14ac:dyDescent="0.3">
      <c r="A448" s="32"/>
      <c r="Z448" s="17"/>
    </row>
    <row r="449" spans="1:26" ht="14.25" customHeight="1" x14ac:dyDescent="0.3">
      <c r="A449" s="32"/>
      <c r="Z449" s="17"/>
    </row>
    <row r="450" spans="1:26" ht="14.25" customHeight="1" x14ac:dyDescent="0.3">
      <c r="A450" s="32"/>
      <c r="Z450" s="17"/>
    </row>
    <row r="451" spans="1:26" ht="14.25" customHeight="1" x14ac:dyDescent="0.3">
      <c r="A451" s="32"/>
      <c r="Z451" s="17"/>
    </row>
    <row r="452" spans="1:26" ht="14.25" customHeight="1" x14ac:dyDescent="0.3">
      <c r="A452" s="32"/>
      <c r="Z452" s="17"/>
    </row>
    <row r="453" spans="1:26" ht="14.25" customHeight="1" x14ac:dyDescent="0.3">
      <c r="A453" s="32"/>
      <c r="Z453" s="17"/>
    </row>
    <row r="454" spans="1:26" ht="14.25" customHeight="1" x14ac:dyDescent="0.3">
      <c r="A454" s="32"/>
      <c r="Z454" s="17"/>
    </row>
    <row r="455" spans="1:26" ht="14.25" customHeight="1" x14ac:dyDescent="0.3">
      <c r="A455" s="32"/>
      <c r="Z455" s="17"/>
    </row>
    <row r="456" spans="1:26" ht="14.25" customHeight="1" x14ac:dyDescent="0.3">
      <c r="A456" s="32"/>
      <c r="Z456" s="17"/>
    </row>
    <row r="457" spans="1:26" ht="14.25" customHeight="1" x14ac:dyDescent="0.3">
      <c r="A457" s="32"/>
      <c r="Z457" s="17"/>
    </row>
    <row r="458" spans="1:26" ht="14.25" customHeight="1" x14ac:dyDescent="0.3">
      <c r="A458" s="32"/>
      <c r="Z458" s="17"/>
    </row>
    <row r="459" spans="1:26" ht="14.25" customHeight="1" x14ac:dyDescent="0.3">
      <c r="A459" s="32"/>
      <c r="Z459" s="17"/>
    </row>
    <row r="460" spans="1:26" ht="14.25" customHeight="1" x14ac:dyDescent="0.3">
      <c r="A460" s="32"/>
      <c r="Z460" s="17"/>
    </row>
    <row r="461" spans="1:26" ht="14.25" customHeight="1" x14ac:dyDescent="0.3">
      <c r="A461" s="32"/>
      <c r="Z461" s="17"/>
    </row>
    <row r="462" spans="1:26" ht="14.25" customHeight="1" x14ac:dyDescent="0.3">
      <c r="A462" s="32"/>
      <c r="Z462" s="17"/>
    </row>
    <row r="463" spans="1:26" ht="14.25" customHeight="1" x14ac:dyDescent="0.3">
      <c r="A463" s="32"/>
      <c r="Z463" s="17"/>
    </row>
    <row r="464" spans="1:26" ht="14.25" customHeight="1" x14ac:dyDescent="0.3">
      <c r="A464" s="32"/>
      <c r="Z464" s="17"/>
    </row>
    <row r="465" spans="1:26" ht="14.25" customHeight="1" x14ac:dyDescent="0.3">
      <c r="A465" s="32"/>
      <c r="Z465" s="17"/>
    </row>
    <row r="466" spans="1:26" ht="14.25" customHeight="1" x14ac:dyDescent="0.3">
      <c r="A466" s="32"/>
      <c r="Z466" s="17"/>
    </row>
    <row r="467" spans="1:26" ht="14.25" customHeight="1" x14ac:dyDescent="0.3">
      <c r="A467" s="32"/>
      <c r="Z467" s="17"/>
    </row>
    <row r="468" spans="1:26" ht="14.25" customHeight="1" x14ac:dyDescent="0.3">
      <c r="A468" s="32"/>
      <c r="Z468" s="17"/>
    </row>
    <row r="469" spans="1:26" ht="14.25" customHeight="1" x14ac:dyDescent="0.3">
      <c r="A469" s="32"/>
      <c r="Z469" s="17"/>
    </row>
    <row r="470" spans="1:26" ht="14.25" customHeight="1" x14ac:dyDescent="0.3">
      <c r="A470" s="32"/>
      <c r="Z470" s="17"/>
    </row>
    <row r="471" spans="1:26" ht="14.25" customHeight="1" x14ac:dyDescent="0.3">
      <c r="A471" s="32"/>
      <c r="Z471" s="17"/>
    </row>
    <row r="472" spans="1:26" ht="14.25" customHeight="1" x14ac:dyDescent="0.3">
      <c r="A472" s="32"/>
      <c r="Z472" s="17"/>
    </row>
    <row r="473" spans="1:26" ht="14.25" customHeight="1" x14ac:dyDescent="0.3">
      <c r="A473" s="32"/>
      <c r="Z473" s="17"/>
    </row>
    <row r="474" spans="1:26" ht="14.25" customHeight="1" x14ac:dyDescent="0.3">
      <c r="A474" s="32"/>
      <c r="Z474" s="17"/>
    </row>
    <row r="475" spans="1:26" ht="14.25" customHeight="1" x14ac:dyDescent="0.3">
      <c r="A475" s="32"/>
      <c r="Z475" s="17"/>
    </row>
    <row r="476" spans="1:26" ht="14.25" customHeight="1" x14ac:dyDescent="0.3">
      <c r="A476" s="32"/>
      <c r="Z476" s="17"/>
    </row>
    <row r="477" spans="1:26" ht="14.25" customHeight="1" x14ac:dyDescent="0.3">
      <c r="A477" s="32"/>
      <c r="Z477" s="17"/>
    </row>
    <row r="478" spans="1:26" ht="14.25" customHeight="1" x14ac:dyDescent="0.3">
      <c r="A478" s="32"/>
      <c r="Z478" s="17"/>
    </row>
    <row r="479" spans="1:26" ht="14.25" customHeight="1" x14ac:dyDescent="0.3">
      <c r="A479" s="32"/>
      <c r="Z479" s="17"/>
    </row>
    <row r="480" spans="1:26" ht="14.25" customHeight="1" x14ac:dyDescent="0.3">
      <c r="A480" s="32"/>
      <c r="Z480" s="17"/>
    </row>
    <row r="481" spans="1:26" ht="14.25" customHeight="1" x14ac:dyDescent="0.3">
      <c r="A481" s="32"/>
      <c r="Z481" s="17"/>
    </row>
    <row r="482" spans="1:26" ht="14.25" customHeight="1" x14ac:dyDescent="0.3">
      <c r="A482" s="32"/>
      <c r="Z482" s="17"/>
    </row>
    <row r="483" spans="1:26" ht="14.25" customHeight="1" x14ac:dyDescent="0.3">
      <c r="A483" s="32"/>
      <c r="Z483" s="17"/>
    </row>
    <row r="484" spans="1:26" ht="14.25" customHeight="1" x14ac:dyDescent="0.3">
      <c r="A484" s="32"/>
      <c r="Z484" s="17"/>
    </row>
    <row r="485" spans="1:26" ht="14.25" customHeight="1" x14ac:dyDescent="0.3">
      <c r="A485" s="32"/>
      <c r="Z485" s="17"/>
    </row>
    <row r="486" spans="1:26" ht="14.25" customHeight="1" x14ac:dyDescent="0.3">
      <c r="A486" s="32"/>
      <c r="Z486" s="17"/>
    </row>
    <row r="487" spans="1:26" ht="14.25" customHeight="1" x14ac:dyDescent="0.3">
      <c r="A487" s="32"/>
      <c r="Z487" s="17"/>
    </row>
    <row r="488" spans="1:26" ht="14.25" customHeight="1" x14ac:dyDescent="0.3">
      <c r="A488" s="32"/>
      <c r="Z488" s="17"/>
    </row>
    <row r="489" spans="1:26" ht="14.25" customHeight="1" x14ac:dyDescent="0.3">
      <c r="A489" s="32"/>
      <c r="Z489" s="17"/>
    </row>
    <row r="490" spans="1:26" ht="14.25" customHeight="1" x14ac:dyDescent="0.3">
      <c r="A490" s="32"/>
      <c r="Z490" s="17"/>
    </row>
    <row r="491" spans="1:26" ht="14.25" customHeight="1" x14ac:dyDescent="0.3">
      <c r="A491" s="32"/>
      <c r="Z491" s="17"/>
    </row>
    <row r="492" spans="1:26" ht="14.25" customHeight="1" x14ac:dyDescent="0.3">
      <c r="A492" s="32"/>
      <c r="Z492" s="17"/>
    </row>
    <row r="493" spans="1:26" ht="14.25" customHeight="1" x14ac:dyDescent="0.3">
      <c r="A493" s="32"/>
      <c r="Z493" s="17"/>
    </row>
    <row r="494" spans="1:26" ht="14.25" customHeight="1" x14ac:dyDescent="0.3">
      <c r="A494" s="32"/>
      <c r="Z494" s="17"/>
    </row>
    <row r="495" spans="1:26" ht="14.25" customHeight="1" x14ac:dyDescent="0.3">
      <c r="A495" s="32"/>
      <c r="Z495" s="17"/>
    </row>
    <row r="496" spans="1:26" ht="14.25" customHeight="1" x14ac:dyDescent="0.3">
      <c r="A496" s="32"/>
      <c r="Z496" s="17"/>
    </row>
    <row r="497" spans="1:26" ht="14.25" customHeight="1" x14ac:dyDescent="0.3">
      <c r="A497" s="32"/>
      <c r="Z497" s="17"/>
    </row>
    <row r="498" spans="1:26" ht="14.25" customHeight="1" x14ac:dyDescent="0.3">
      <c r="A498" s="32"/>
      <c r="Z498" s="17"/>
    </row>
    <row r="499" spans="1:26" ht="14.25" customHeight="1" x14ac:dyDescent="0.3">
      <c r="A499" s="32"/>
      <c r="Z499" s="17"/>
    </row>
    <row r="500" spans="1:26" ht="14.25" customHeight="1" x14ac:dyDescent="0.3">
      <c r="A500" s="32"/>
      <c r="Z500" s="17"/>
    </row>
    <row r="501" spans="1:26" ht="14.25" customHeight="1" x14ac:dyDescent="0.3">
      <c r="A501" s="32"/>
      <c r="Z501" s="17"/>
    </row>
    <row r="502" spans="1:26" ht="14.25" customHeight="1" x14ac:dyDescent="0.3">
      <c r="A502" s="32"/>
      <c r="Z502" s="17"/>
    </row>
    <row r="503" spans="1:26" ht="14.25" customHeight="1" x14ac:dyDescent="0.3">
      <c r="A503" s="32"/>
      <c r="Z503" s="17"/>
    </row>
    <row r="504" spans="1:26" ht="14.25" customHeight="1" x14ac:dyDescent="0.3">
      <c r="A504" s="32"/>
      <c r="Z504" s="17"/>
    </row>
    <row r="505" spans="1:26" ht="14.25" customHeight="1" x14ac:dyDescent="0.3">
      <c r="A505" s="32"/>
      <c r="Z505" s="17"/>
    </row>
    <row r="506" spans="1:26" ht="14.25" customHeight="1" x14ac:dyDescent="0.3">
      <c r="A506" s="32"/>
      <c r="Z506" s="17"/>
    </row>
    <row r="507" spans="1:26" ht="14.25" customHeight="1" x14ac:dyDescent="0.3">
      <c r="A507" s="32"/>
      <c r="Z507" s="17"/>
    </row>
    <row r="508" spans="1:26" ht="14.25" customHeight="1" x14ac:dyDescent="0.3">
      <c r="A508" s="32"/>
      <c r="Z508" s="17"/>
    </row>
    <row r="509" spans="1:26" ht="14.25" customHeight="1" x14ac:dyDescent="0.3">
      <c r="A509" s="32"/>
      <c r="Z509" s="17"/>
    </row>
    <row r="510" spans="1:26" ht="14.25" customHeight="1" x14ac:dyDescent="0.3">
      <c r="A510" s="32"/>
      <c r="Z510" s="17"/>
    </row>
    <row r="511" spans="1:26" ht="14.25" customHeight="1" x14ac:dyDescent="0.3">
      <c r="A511" s="32"/>
      <c r="Z511" s="17"/>
    </row>
    <row r="512" spans="1:26" ht="14.25" customHeight="1" x14ac:dyDescent="0.3">
      <c r="A512" s="32"/>
      <c r="Z512" s="17"/>
    </row>
    <row r="513" spans="1:26" ht="14.25" customHeight="1" x14ac:dyDescent="0.3">
      <c r="A513" s="32"/>
      <c r="Z513" s="17"/>
    </row>
    <row r="514" spans="1:26" ht="14.25" customHeight="1" x14ac:dyDescent="0.3">
      <c r="A514" s="32"/>
      <c r="Z514" s="17"/>
    </row>
    <row r="515" spans="1:26" ht="14.25" customHeight="1" x14ac:dyDescent="0.3">
      <c r="A515" s="32"/>
      <c r="Z515" s="17"/>
    </row>
    <row r="516" spans="1:26" ht="14.25" customHeight="1" x14ac:dyDescent="0.3">
      <c r="A516" s="32"/>
      <c r="Z516" s="17"/>
    </row>
    <row r="517" spans="1:26" ht="14.25" customHeight="1" x14ac:dyDescent="0.3">
      <c r="A517" s="32"/>
      <c r="Z517" s="17"/>
    </row>
    <row r="518" spans="1:26" ht="14.25" customHeight="1" x14ac:dyDescent="0.3">
      <c r="A518" s="32"/>
      <c r="Z518" s="17"/>
    </row>
    <row r="519" spans="1:26" ht="14.25" customHeight="1" x14ac:dyDescent="0.3">
      <c r="A519" s="32"/>
      <c r="Z519" s="17"/>
    </row>
    <row r="520" spans="1:26" ht="14.25" customHeight="1" x14ac:dyDescent="0.3">
      <c r="A520" s="32"/>
      <c r="Z520" s="17"/>
    </row>
    <row r="521" spans="1:26" ht="14.25" customHeight="1" x14ac:dyDescent="0.3">
      <c r="A521" s="32"/>
      <c r="Z521" s="17"/>
    </row>
    <row r="522" spans="1:26" ht="14.25" customHeight="1" x14ac:dyDescent="0.3">
      <c r="A522" s="32"/>
      <c r="Z522" s="17"/>
    </row>
    <row r="523" spans="1:26" ht="14.25" customHeight="1" x14ac:dyDescent="0.3">
      <c r="A523" s="32"/>
      <c r="Z523" s="17"/>
    </row>
    <row r="524" spans="1:26" ht="14.25" customHeight="1" x14ac:dyDescent="0.3">
      <c r="A524" s="32"/>
      <c r="Z524" s="17"/>
    </row>
    <row r="525" spans="1:26" ht="14.25" customHeight="1" x14ac:dyDescent="0.3">
      <c r="A525" s="32"/>
      <c r="Z525" s="17"/>
    </row>
    <row r="526" spans="1:26" ht="14.25" customHeight="1" x14ac:dyDescent="0.3">
      <c r="A526" s="32"/>
      <c r="Z526" s="17"/>
    </row>
    <row r="527" spans="1:26" ht="14.25" customHeight="1" x14ac:dyDescent="0.3">
      <c r="A527" s="32"/>
      <c r="Z527" s="17"/>
    </row>
    <row r="528" spans="1:26" ht="14.25" customHeight="1" x14ac:dyDescent="0.3">
      <c r="A528" s="32"/>
      <c r="Z528" s="17"/>
    </row>
    <row r="529" spans="1:26" ht="14.25" customHeight="1" x14ac:dyDescent="0.3">
      <c r="A529" s="32"/>
      <c r="Z529" s="17"/>
    </row>
    <row r="530" spans="1:26" ht="14.25" customHeight="1" x14ac:dyDescent="0.3">
      <c r="A530" s="32"/>
      <c r="Z530" s="17"/>
    </row>
    <row r="531" spans="1:26" ht="14.25" customHeight="1" x14ac:dyDescent="0.3">
      <c r="A531" s="32"/>
      <c r="Z531" s="17"/>
    </row>
    <row r="532" spans="1:26" ht="14.25" customHeight="1" x14ac:dyDescent="0.3">
      <c r="A532" s="32"/>
      <c r="Z532" s="17"/>
    </row>
    <row r="533" spans="1:26" ht="14.25" customHeight="1" x14ac:dyDescent="0.3">
      <c r="A533" s="32"/>
      <c r="Z533" s="17"/>
    </row>
    <row r="534" spans="1:26" ht="14.25" customHeight="1" x14ac:dyDescent="0.3">
      <c r="A534" s="32"/>
      <c r="Z534" s="17"/>
    </row>
    <row r="535" spans="1:26" ht="14.25" customHeight="1" x14ac:dyDescent="0.3">
      <c r="A535" s="32"/>
      <c r="Z535" s="17"/>
    </row>
    <row r="536" spans="1:26" ht="14.25" customHeight="1" x14ac:dyDescent="0.3">
      <c r="A536" s="32"/>
      <c r="Z536" s="17"/>
    </row>
    <row r="537" spans="1:26" ht="14.25" customHeight="1" x14ac:dyDescent="0.3">
      <c r="A537" s="32"/>
      <c r="Z537" s="17"/>
    </row>
    <row r="538" spans="1:26" ht="14.25" customHeight="1" x14ac:dyDescent="0.3">
      <c r="A538" s="32"/>
      <c r="Z538" s="17"/>
    </row>
    <row r="539" spans="1:26" ht="14.25" customHeight="1" x14ac:dyDescent="0.3">
      <c r="A539" s="32"/>
      <c r="Z539" s="17"/>
    </row>
    <row r="540" spans="1:26" ht="14.25" customHeight="1" x14ac:dyDescent="0.3">
      <c r="A540" s="32"/>
      <c r="Z540" s="17"/>
    </row>
    <row r="541" spans="1:26" ht="14.25" customHeight="1" x14ac:dyDescent="0.3">
      <c r="A541" s="32"/>
      <c r="Z541" s="17"/>
    </row>
    <row r="542" spans="1:26" ht="14.25" customHeight="1" x14ac:dyDescent="0.3">
      <c r="A542" s="32"/>
      <c r="Z542" s="17"/>
    </row>
    <row r="543" spans="1:26" ht="14.25" customHeight="1" x14ac:dyDescent="0.3">
      <c r="A543" s="32"/>
      <c r="Z543" s="17"/>
    </row>
    <row r="544" spans="1:26" ht="14.25" customHeight="1" x14ac:dyDescent="0.3">
      <c r="A544" s="32"/>
      <c r="Z544" s="17"/>
    </row>
    <row r="545" spans="1:26" ht="14.25" customHeight="1" x14ac:dyDescent="0.3">
      <c r="A545" s="32"/>
      <c r="Z545" s="17"/>
    </row>
    <row r="546" spans="1:26" ht="14.25" customHeight="1" x14ac:dyDescent="0.3">
      <c r="A546" s="32"/>
      <c r="Z546" s="17"/>
    </row>
    <row r="547" spans="1:26" ht="14.25" customHeight="1" x14ac:dyDescent="0.3">
      <c r="A547" s="32"/>
      <c r="Z547" s="17"/>
    </row>
    <row r="548" spans="1:26" ht="14.25" customHeight="1" x14ac:dyDescent="0.3">
      <c r="A548" s="32"/>
      <c r="Z548" s="17"/>
    </row>
    <row r="549" spans="1:26" ht="14.25" customHeight="1" x14ac:dyDescent="0.3">
      <c r="A549" s="32"/>
      <c r="Z549" s="17"/>
    </row>
    <row r="550" spans="1:26" ht="14.25" customHeight="1" x14ac:dyDescent="0.3">
      <c r="A550" s="32"/>
      <c r="Z550" s="17"/>
    </row>
    <row r="551" spans="1:26" ht="14.25" customHeight="1" x14ac:dyDescent="0.3">
      <c r="A551" s="32"/>
      <c r="Z551" s="17"/>
    </row>
    <row r="552" spans="1:26" ht="14.25" customHeight="1" x14ac:dyDescent="0.3">
      <c r="A552" s="32"/>
      <c r="Z552" s="17"/>
    </row>
    <row r="553" spans="1:26" ht="14.25" customHeight="1" x14ac:dyDescent="0.3">
      <c r="A553" s="32"/>
      <c r="Z553" s="17"/>
    </row>
    <row r="554" spans="1:26" ht="14.25" customHeight="1" x14ac:dyDescent="0.3">
      <c r="A554" s="32"/>
      <c r="Z554" s="17"/>
    </row>
    <row r="555" spans="1:26" ht="14.25" customHeight="1" x14ac:dyDescent="0.3">
      <c r="A555" s="32"/>
      <c r="Z555" s="17"/>
    </row>
    <row r="556" spans="1:26" ht="14.25" customHeight="1" x14ac:dyDescent="0.3">
      <c r="A556" s="32"/>
      <c r="Z556" s="17"/>
    </row>
    <row r="557" spans="1:26" ht="14.25" customHeight="1" x14ac:dyDescent="0.3">
      <c r="A557" s="32"/>
      <c r="Z557" s="17"/>
    </row>
    <row r="558" spans="1:26" ht="14.25" customHeight="1" x14ac:dyDescent="0.3">
      <c r="A558" s="32"/>
      <c r="Z558" s="17"/>
    </row>
    <row r="559" spans="1:26" ht="14.25" customHeight="1" x14ac:dyDescent="0.3">
      <c r="A559" s="32"/>
      <c r="Z559" s="17"/>
    </row>
    <row r="560" spans="1:26" ht="14.25" customHeight="1" x14ac:dyDescent="0.3">
      <c r="A560" s="32"/>
      <c r="Z560" s="17"/>
    </row>
    <row r="561" spans="1:26" ht="14.25" customHeight="1" x14ac:dyDescent="0.3">
      <c r="A561" s="32"/>
      <c r="Z561" s="17"/>
    </row>
    <row r="562" spans="1:26" ht="14.25" customHeight="1" x14ac:dyDescent="0.3">
      <c r="A562" s="32"/>
      <c r="Z562" s="17"/>
    </row>
    <row r="563" spans="1:26" ht="14.25" customHeight="1" x14ac:dyDescent="0.3">
      <c r="A563" s="32"/>
      <c r="Z563" s="17"/>
    </row>
    <row r="564" spans="1:26" ht="14.25" customHeight="1" x14ac:dyDescent="0.3">
      <c r="A564" s="32"/>
      <c r="Z564" s="17"/>
    </row>
    <row r="565" spans="1:26" ht="14.25" customHeight="1" x14ac:dyDescent="0.3">
      <c r="A565" s="32"/>
      <c r="Z565" s="17"/>
    </row>
    <row r="566" spans="1:26" ht="14.25" customHeight="1" x14ac:dyDescent="0.3">
      <c r="A566" s="32"/>
      <c r="Z566" s="17"/>
    </row>
    <row r="567" spans="1:26" ht="14.25" customHeight="1" x14ac:dyDescent="0.3">
      <c r="A567" s="32"/>
      <c r="Z567" s="17"/>
    </row>
    <row r="568" spans="1:26" ht="14.25" customHeight="1" x14ac:dyDescent="0.3">
      <c r="A568" s="32"/>
      <c r="Z568" s="17"/>
    </row>
    <row r="569" spans="1:26" ht="14.25" customHeight="1" x14ac:dyDescent="0.3">
      <c r="A569" s="32"/>
      <c r="Z569" s="17"/>
    </row>
    <row r="570" spans="1:26" ht="14.25" customHeight="1" x14ac:dyDescent="0.3">
      <c r="A570" s="32"/>
      <c r="Z570" s="17"/>
    </row>
    <row r="571" spans="1:26" ht="14.25" customHeight="1" x14ac:dyDescent="0.3">
      <c r="A571" s="32"/>
      <c r="Z571" s="17"/>
    </row>
    <row r="572" spans="1:26" ht="14.25" customHeight="1" x14ac:dyDescent="0.3">
      <c r="A572" s="32"/>
      <c r="Z572" s="17"/>
    </row>
    <row r="573" spans="1:26" ht="14.25" customHeight="1" x14ac:dyDescent="0.3">
      <c r="A573" s="32"/>
      <c r="Z573" s="17"/>
    </row>
    <row r="574" spans="1:26" ht="14.25" customHeight="1" x14ac:dyDescent="0.3">
      <c r="A574" s="32"/>
      <c r="Z574" s="17"/>
    </row>
    <row r="575" spans="1:26" ht="14.25" customHeight="1" x14ac:dyDescent="0.3">
      <c r="A575" s="32"/>
      <c r="Z575" s="17"/>
    </row>
    <row r="576" spans="1:26" ht="14.25" customHeight="1" x14ac:dyDescent="0.3">
      <c r="A576" s="32"/>
      <c r="Z576" s="17"/>
    </row>
    <row r="577" spans="1:26" ht="14.25" customHeight="1" x14ac:dyDescent="0.3">
      <c r="A577" s="32"/>
      <c r="Z577" s="17"/>
    </row>
    <row r="578" spans="1:26" ht="14.25" customHeight="1" x14ac:dyDescent="0.3">
      <c r="A578" s="32"/>
      <c r="Z578" s="17"/>
    </row>
    <row r="579" spans="1:26" ht="14.25" customHeight="1" x14ac:dyDescent="0.3">
      <c r="A579" s="32"/>
      <c r="Z579" s="17"/>
    </row>
    <row r="580" spans="1:26" ht="14.25" customHeight="1" x14ac:dyDescent="0.3">
      <c r="A580" s="32"/>
      <c r="Z580" s="17"/>
    </row>
    <row r="581" spans="1:26" ht="14.25" customHeight="1" x14ac:dyDescent="0.3">
      <c r="A581" s="32"/>
      <c r="Z581" s="17"/>
    </row>
    <row r="582" spans="1:26" ht="14.25" customHeight="1" x14ac:dyDescent="0.3">
      <c r="A582" s="32"/>
      <c r="Z582" s="17"/>
    </row>
    <row r="583" spans="1:26" ht="14.25" customHeight="1" x14ac:dyDescent="0.3">
      <c r="A583" s="32"/>
      <c r="Z583" s="17"/>
    </row>
    <row r="584" spans="1:26" ht="14.25" customHeight="1" x14ac:dyDescent="0.3">
      <c r="A584" s="32"/>
      <c r="Z584" s="17"/>
    </row>
    <row r="585" spans="1:26" ht="14.25" customHeight="1" x14ac:dyDescent="0.3">
      <c r="A585" s="32"/>
      <c r="Z585" s="17"/>
    </row>
    <row r="586" spans="1:26" ht="14.25" customHeight="1" x14ac:dyDescent="0.3">
      <c r="A586" s="32"/>
      <c r="Z586" s="17"/>
    </row>
    <row r="587" spans="1:26" ht="14.25" customHeight="1" x14ac:dyDescent="0.3">
      <c r="A587" s="32"/>
      <c r="Z587" s="17"/>
    </row>
    <row r="588" spans="1:26" ht="14.25" customHeight="1" x14ac:dyDescent="0.3">
      <c r="A588" s="32"/>
      <c r="Z588" s="17"/>
    </row>
    <row r="589" spans="1:26" ht="14.25" customHeight="1" x14ac:dyDescent="0.3">
      <c r="A589" s="32"/>
      <c r="Z589" s="17"/>
    </row>
    <row r="590" spans="1:26" ht="14.25" customHeight="1" x14ac:dyDescent="0.3">
      <c r="A590" s="32"/>
      <c r="Z590" s="17"/>
    </row>
    <row r="591" spans="1:26" ht="14.25" customHeight="1" x14ac:dyDescent="0.3">
      <c r="A591" s="32"/>
      <c r="Z591" s="17"/>
    </row>
    <row r="592" spans="1:26" ht="14.25" customHeight="1" x14ac:dyDescent="0.3">
      <c r="A592" s="32"/>
      <c r="Z592" s="17"/>
    </row>
    <row r="593" spans="1:26" ht="14.25" customHeight="1" x14ac:dyDescent="0.3">
      <c r="A593" s="32"/>
      <c r="Z593" s="17"/>
    </row>
    <row r="594" spans="1:26" ht="14.25" customHeight="1" x14ac:dyDescent="0.3">
      <c r="A594" s="32"/>
      <c r="Z594" s="17"/>
    </row>
    <row r="595" spans="1:26" ht="14.25" customHeight="1" x14ac:dyDescent="0.3">
      <c r="A595" s="32"/>
      <c r="Z595" s="17"/>
    </row>
    <row r="596" spans="1:26" ht="14.25" customHeight="1" x14ac:dyDescent="0.3">
      <c r="A596" s="32"/>
      <c r="Z596" s="17"/>
    </row>
    <row r="597" spans="1:26" ht="14.25" customHeight="1" x14ac:dyDescent="0.3">
      <c r="A597" s="32"/>
      <c r="Z597" s="17"/>
    </row>
    <row r="598" spans="1:26" ht="14.25" customHeight="1" x14ac:dyDescent="0.3">
      <c r="A598" s="32"/>
      <c r="Z598" s="17"/>
    </row>
    <row r="599" spans="1:26" ht="14.25" customHeight="1" x14ac:dyDescent="0.3">
      <c r="A599" s="32"/>
      <c r="Z599" s="17"/>
    </row>
    <row r="600" spans="1:26" ht="14.25" customHeight="1" x14ac:dyDescent="0.3">
      <c r="A600" s="32"/>
      <c r="Z600" s="17"/>
    </row>
    <row r="601" spans="1:26" ht="14.25" customHeight="1" x14ac:dyDescent="0.3">
      <c r="A601" s="32"/>
      <c r="Z601" s="17"/>
    </row>
    <row r="602" spans="1:26" ht="14.25" customHeight="1" x14ac:dyDescent="0.3">
      <c r="A602" s="32"/>
      <c r="Z602" s="17"/>
    </row>
    <row r="603" spans="1:26" ht="14.25" customHeight="1" x14ac:dyDescent="0.3">
      <c r="A603" s="32"/>
      <c r="Z603" s="17"/>
    </row>
    <row r="604" spans="1:26" ht="14.25" customHeight="1" x14ac:dyDescent="0.3">
      <c r="A604" s="32"/>
      <c r="Z604" s="17"/>
    </row>
    <row r="605" spans="1:26" ht="14.25" customHeight="1" x14ac:dyDescent="0.3">
      <c r="A605" s="32"/>
      <c r="Z605" s="17"/>
    </row>
    <row r="606" spans="1:26" ht="14.25" customHeight="1" x14ac:dyDescent="0.3">
      <c r="A606" s="32"/>
      <c r="Z606" s="17"/>
    </row>
    <row r="607" spans="1:26" ht="14.25" customHeight="1" x14ac:dyDescent="0.3">
      <c r="A607" s="32"/>
      <c r="Z607" s="17"/>
    </row>
    <row r="608" spans="1:26" ht="14.25" customHeight="1" x14ac:dyDescent="0.3">
      <c r="A608" s="32"/>
      <c r="Z608" s="17"/>
    </row>
    <row r="609" spans="1:26" ht="14.25" customHeight="1" x14ac:dyDescent="0.3">
      <c r="A609" s="32"/>
      <c r="Z609" s="17"/>
    </row>
    <row r="610" spans="1:26" ht="14.25" customHeight="1" x14ac:dyDescent="0.3">
      <c r="A610" s="32"/>
      <c r="Z610" s="17"/>
    </row>
    <row r="611" spans="1:26" ht="14.25" customHeight="1" x14ac:dyDescent="0.3">
      <c r="A611" s="32"/>
      <c r="Z611" s="17"/>
    </row>
    <row r="612" spans="1:26" ht="14.25" customHeight="1" x14ac:dyDescent="0.3">
      <c r="A612" s="32"/>
      <c r="Z612" s="17"/>
    </row>
    <row r="613" spans="1:26" ht="14.25" customHeight="1" x14ac:dyDescent="0.3">
      <c r="A613" s="32"/>
      <c r="Z613" s="17"/>
    </row>
    <row r="614" spans="1:26" ht="14.25" customHeight="1" x14ac:dyDescent="0.3">
      <c r="A614" s="32"/>
      <c r="Z614" s="17"/>
    </row>
    <row r="615" spans="1:26" ht="14.25" customHeight="1" x14ac:dyDescent="0.3">
      <c r="A615" s="32"/>
      <c r="Z615" s="17"/>
    </row>
    <row r="616" spans="1:26" ht="14.25" customHeight="1" x14ac:dyDescent="0.3">
      <c r="A616" s="32"/>
      <c r="Z616" s="17"/>
    </row>
    <row r="617" spans="1:26" ht="14.25" customHeight="1" x14ac:dyDescent="0.3">
      <c r="A617" s="32"/>
      <c r="Z617" s="17"/>
    </row>
    <row r="618" spans="1:26" ht="14.25" customHeight="1" x14ac:dyDescent="0.3">
      <c r="A618" s="32"/>
      <c r="Z618" s="17"/>
    </row>
    <row r="619" spans="1:26" ht="14.25" customHeight="1" x14ac:dyDescent="0.3">
      <c r="A619" s="32"/>
      <c r="Z619" s="17"/>
    </row>
    <row r="620" spans="1:26" ht="14.25" customHeight="1" x14ac:dyDescent="0.3">
      <c r="A620" s="32"/>
      <c r="Z620" s="17"/>
    </row>
    <row r="621" spans="1:26" ht="14.25" customHeight="1" x14ac:dyDescent="0.3">
      <c r="A621" s="32"/>
      <c r="Z621" s="17"/>
    </row>
    <row r="622" spans="1:26" ht="14.25" customHeight="1" x14ac:dyDescent="0.3">
      <c r="A622" s="32"/>
      <c r="Z622" s="17"/>
    </row>
    <row r="623" spans="1:26" ht="14.25" customHeight="1" x14ac:dyDescent="0.3">
      <c r="A623" s="32"/>
      <c r="Z623" s="17"/>
    </row>
    <row r="624" spans="1:26" ht="14.25" customHeight="1" x14ac:dyDescent="0.3">
      <c r="A624" s="32"/>
      <c r="Z624" s="17"/>
    </row>
    <row r="625" spans="1:26" ht="14.25" customHeight="1" x14ac:dyDescent="0.3">
      <c r="A625" s="32"/>
      <c r="Z625" s="17"/>
    </row>
    <row r="626" spans="1:26" ht="14.25" customHeight="1" x14ac:dyDescent="0.3">
      <c r="A626" s="32"/>
      <c r="Z626" s="17"/>
    </row>
    <row r="627" spans="1:26" ht="14.25" customHeight="1" x14ac:dyDescent="0.3">
      <c r="A627" s="32"/>
      <c r="Z627" s="17"/>
    </row>
    <row r="628" spans="1:26" ht="14.25" customHeight="1" x14ac:dyDescent="0.3">
      <c r="A628" s="32"/>
      <c r="Z628" s="17"/>
    </row>
    <row r="629" spans="1:26" ht="14.25" customHeight="1" x14ac:dyDescent="0.3">
      <c r="A629" s="32"/>
      <c r="Z629" s="17"/>
    </row>
    <row r="630" spans="1:26" ht="14.25" customHeight="1" x14ac:dyDescent="0.3">
      <c r="A630" s="32"/>
      <c r="Z630" s="17"/>
    </row>
    <row r="631" spans="1:26" ht="14.25" customHeight="1" x14ac:dyDescent="0.3">
      <c r="A631" s="32"/>
      <c r="Z631" s="17"/>
    </row>
    <row r="632" spans="1:26" ht="14.25" customHeight="1" x14ac:dyDescent="0.3">
      <c r="A632" s="32"/>
      <c r="Z632" s="17"/>
    </row>
    <row r="633" spans="1:26" ht="14.25" customHeight="1" x14ac:dyDescent="0.3">
      <c r="A633" s="32"/>
      <c r="Z633" s="17"/>
    </row>
    <row r="634" spans="1:26" ht="14.25" customHeight="1" x14ac:dyDescent="0.3">
      <c r="A634" s="32"/>
      <c r="Z634" s="17"/>
    </row>
    <row r="635" spans="1:26" ht="14.25" customHeight="1" x14ac:dyDescent="0.3">
      <c r="A635" s="32"/>
      <c r="Z635" s="17"/>
    </row>
    <row r="636" spans="1:26" ht="14.25" customHeight="1" x14ac:dyDescent="0.3">
      <c r="A636" s="32"/>
      <c r="Z636" s="17"/>
    </row>
    <row r="637" spans="1:26" ht="14.25" customHeight="1" x14ac:dyDescent="0.3">
      <c r="A637" s="32"/>
      <c r="Z637" s="17"/>
    </row>
    <row r="638" spans="1:26" ht="14.25" customHeight="1" x14ac:dyDescent="0.3">
      <c r="A638" s="32"/>
      <c r="Z638" s="17"/>
    </row>
    <row r="639" spans="1:26" ht="14.25" customHeight="1" x14ac:dyDescent="0.3">
      <c r="A639" s="32"/>
      <c r="Z639" s="17"/>
    </row>
    <row r="640" spans="1:26" ht="14.25" customHeight="1" x14ac:dyDescent="0.3">
      <c r="A640" s="32"/>
      <c r="Z640" s="17"/>
    </row>
    <row r="641" spans="1:26" ht="14.25" customHeight="1" x14ac:dyDescent="0.3">
      <c r="A641" s="32"/>
      <c r="Z641" s="17"/>
    </row>
    <row r="642" spans="1:26" ht="14.25" customHeight="1" x14ac:dyDescent="0.3">
      <c r="A642" s="32"/>
      <c r="Z642" s="17"/>
    </row>
    <row r="643" spans="1:26" ht="14.25" customHeight="1" x14ac:dyDescent="0.3">
      <c r="A643" s="32"/>
      <c r="Z643" s="17"/>
    </row>
    <row r="644" spans="1:26" ht="14.25" customHeight="1" x14ac:dyDescent="0.3">
      <c r="A644" s="32"/>
      <c r="Z644" s="17"/>
    </row>
    <row r="645" spans="1:26" ht="14.25" customHeight="1" x14ac:dyDescent="0.3">
      <c r="A645" s="32"/>
      <c r="Z645" s="17"/>
    </row>
    <row r="646" spans="1:26" ht="14.25" customHeight="1" x14ac:dyDescent="0.3">
      <c r="A646" s="32"/>
      <c r="Z646" s="17"/>
    </row>
    <row r="647" spans="1:26" ht="14.25" customHeight="1" x14ac:dyDescent="0.3">
      <c r="A647" s="32"/>
      <c r="Z647" s="17"/>
    </row>
    <row r="648" spans="1:26" ht="14.25" customHeight="1" x14ac:dyDescent="0.3">
      <c r="A648" s="32"/>
      <c r="Z648" s="17"/>
    </row>
    <row r="649" spans="1:26" ht="14.25" customHeight="1" x14ac:dyDescent="0.3">
      <c r="A649" s="32"/>
      <c r="Z649" s="17"/>
    </row>
    <row r="650" spans="1:26" ht="14.25" customHeight="1" x14ac:dyDescent="0.3">
      <c r="A650" s="32"/>
      <c r="Z650" s="17"/>
    </row>
    <row r="651" spans="1:26" ht="14.25" customHeight="1" x14ac:dyDescent="0.3">
      <c r="A651" s="32"/>
      <c r="Z651" s="17"/>
    </row>
    <row r="652" spans="1:26" ht="14.25" customHeight="1" x14ac:dyDescent="0.3">
      <c r="A652" s="32"/>
      <c r="Z652" s="17"/>
    </row>
    <row r="653" spans="1:26" ht="14.25" customHeight="1" x14ac:dyDescent="0.3">
      <c r="A653" s="32"/>
      <c r="Z653" s="17"/>
    </row>
    <row r="654" spans="1:26" ht="14.25" customHeight="1" x14ac:dyDescent="0.3">
      <c r="A654" s="32"/>
      <c r="Z654" s="17"/>
    </row>
    <row r="655" spans="1:26" ht="14.25" customHeight="1" x14ac:dyDescent="0.3">
      <c r="A655" s="32"/>
      <c r="Z655" s="17"/>
    </row>
    <row r="656" spans="1:26" ht="14.25" customHeight="1" x14ac:dyDescent="0.3">
      <c r="A656" s="32"/>
      <c r="Z656" s="17"/>
    </row>
    <row r="657" spans="1:26" ht="14.25" customHeight="1" x14ac:dyDescent="0.3">
      <c r="A657" s="32"/>
      <c r="Z657" s="17"/>
    </row>
    <row r="658" spans="1:26" ht="14.25" customHeight="1" x14ac:dyDescent="0.3">
      <c r="A658" s="32"/>
      <c r="Z658" s="17"/>
    </row>
    <row r="659" spans="1:26" ht="14.25" customHeight="1" x14ac:dyDescent="0.3">
      <c r="A659" s="32"/>
      <c r="Z659" s="17"/>
    </row>
    <row r="660" spans="1:26" ht="14.25" customHeight="1" x14ac:dyDescent="0.3">
      <c r="A660" s="32"/>
      <c r="Z660" s="17"/>
    </row>
    <row r="661" spans="1:26" ht="14.25" customHeight="1" x14ac:dyDescent="0.3">
      <c r="A661" s="32"/>
      <c r="Z661" s="17"/>
    </row>
    <row r="662" spans="1:26" ht="14.25" customHeight="1" x14ac:dyDescent="0.3">
      <c r="A662" s="32"/>
      <c r="Z662" s="17"/>
    </row>
    <row r="663" spans="1:26" ht="14.25" customHeight="1" x14ac:dyDescent="0.3">
      <c r="A663" s="32"/>
      <c r="Z663" s="17"/>
    </row>
    <row r="664" spans="1:26" ht="14.25" customHeight="1" x14ac:dyDescent="0.3">
      <c r="A664" s="32"/>
      <c r="Z664" s="17"/>
    </row>
    <row r="665" spans="1:26" ht="14.25" customHeight="1" x14ac:dyDescent="0.3">
      <c r="A665" s="32"/>
      <c r="Z665" s="17"/>
    </row>
    <row r="666" spans="1:26" ht="14.25" customHeight="1" x14ac:dyDescent="0.3">
      <c r="A666" s="32"/>
      <c r="Z666" s="17"/>
    </row>
    <row r="667" spans="1:26" ht="14.25" customHeight="1" x14ac:dyDescent="0.3">
      <c r="A667" s="32"/>
      <c r="Z667" s="17"/>
    </row>
    <row r="668" spans="1:26" ht="14.25" customHeight="1" x14ac:dyDescent="0.3">
      <c r="A668" s="32"/>
      <c r="Z668" s="17"/>
    </row>
    <row r="669" spans="1:26" ht="14.25" customHeight="1" x14ac:dyDescent="0.3">
      <c r="A669" s="32"/>
      <c r="Z669" s="17"/>
    </row>
    <row r="670" spans="1:26" ht="14.25" customHeight="1" x14ac:dyDescent="0.3">
      <c r="A670" s="32"/>
      <c r="Z670" s="17"/>
    </row>
    <row r="671" spans="1:26" ht="14.25" customHeight="1" x14ac:dyDescent="0.3">
      <c r="A671" s="32"/>
      <c r="Z671" s="17"/>
    </row>
    <row r="672" spans="1:26" ht="14.25" customHeight="1" x14ac:dyDescent="0.3">
      <c r="A672" s="32"/>
      <c r="Z672" s="17"/>
    </row>
    <row r="673" spans="1:26" ht="14.25" customHeight="1" x14ac:dyDescent="0.3">
      <c r="A673" s="32"/>
      <c r="Z673" s="17"/>
    </row>
    <row r="674" spans="1:26" ht="14.25" customHeight="1" x14ac:dyDescent="0.3">
      <c r="A674" s="32"/>
      <c r="Z674" s="17"/>
    </row>
    <row r="675" spans="1:26" ht="14.25" customHeight="1" x14ac:dyDescent="0.3">
      <c r="A675" s="32"/>
      <c r="Z675" s="17"/>
    </row>
    <row r="676" spans="1:26" ht="14.25" customHeight="1" x14ac:dyDescent="0.3">
      <c r="A676" s="32"/>
      <c r="Z676" s="17"/>
    </row>
    <row r="677" spans="1:26" ht="14.25" customHeight="1" x14ac:dyDescent="0.3">
      <c r="A677" s="32"/>
      <c r="Z677" s="17"/>
    </row>
    <row r="678" spans="1:26" ht="14.25" customHeight="1" x14ac:dyDescent="0.3">
      <c r="A678" s="32"/>
      <c r="Z678" s="17"/>
    </row>
    <row r="679" spans="1:26" ht="14.25" customHeight="1" x14ac:dyDescent="0.3">
      <c r="A679" s="32"/>
      <c r="Z679" s="17"/>
    </row>
    <row r="680" spans="1:26" ht="14.25" customHeight="1" x14ac:dyDescent="0.3">
      <c r="A680" s="32"/>
      <c r="Z680" s="17"/>
    </row>
    <row r="681" spans="1:26" ht="14.25" customHeight="1" x14ac:dyDescent="0.3">
      <c r="A681" s="32"/>
      <c r="Z681" s="17"/>
    </row>
    <row r="682" spans="1:26" ht="14.25" customHeight="1" x14ac:dyDescent="0.3">
      <c r="A682" s="32"/>
      <c r="Z682" s="17"/>
    </row>
    <row r="683" spans="1:26" ht="14.25" customHeight="1" x14ac:dyDescent="0.3">
      <c r="A683" s="32"/>
      <c r="Z683" s="17"/>
    </row>
    <row r="684" spans="1:26" ht="14.25" customHeight="1" x14ac:dyDescent="0.3">
      <c r="A684" s="32"/>
      <c r="Z684" s="17"/>
    </row>
    <row r="685" spans="1:26" ht="14.25" customHeight="1" x14ac:dyDescent="0.3">
      <c r="A685" s="32"/>
      <c r="Z685" s="17"/>
    </row>
    <row r="686" spans="1:26" ht="14.25" customHeight="1" x14ac:dyDescent="0.3">
      <c r="A686" s="32"/>
      <c r="Z686" s="17"/>
    </row>
    <row r="687" spans="1:26" ht="14.25" customHeight="1" x14ac:dyDescent="0.3">
      <c r="A687" s="32"/>
      <c r="Z687" s="17"/>
    </row>
    <row r="688" spans="1:26" ht="14.25" customHeight="1" x14ac:dyDescent="0.3">
      <c r="A688" s="32"/>
      <c r="Z688" s="17"/>
    </row>
    <row r="689" spans="1:26" ht="14.25" customHeight="1" x14ac:dyDescent="0.3">
      <c r="A689" s="32"/>
      <c r="Z689" s="17"/>
    </row>
    <row r="690" spans="1:26" ht="14.25" customHeight="1" x14ac:dyDescent="0.3">
      <c r="A690" s="32"/>
      <c r="Z690" s="17"/>
    </row>
    <row r="691" spans="1:26" ht="14.25" customHeight="1" x14ac:dyDescent="0.3">
      <c r="A691" s="32"/>
      <c r="Z691" s="17"/>
    </row>
    <row r="692" spans="1:26" ht="14.25" customHeight="1" x14ac:dyDescent="0.3">
      <c r="A692" s="32"/>
      <c r="Z692" s="17"/>
    </row>
    <row r="693" spans="1:26" ht="14.25" customHeight="1" x14ac:dyDescent="0.3">
      <c r="A693" s="32"/>
      <c r="Z693" s="17"/>
    </row>
    <row r="694" spans="1:26" ht="14.25" customHeight="1" x14ac:dyDescent="0.3">
      <c r="A694" s="32"/>
      <c r="Z694" s="17"/>
    </row>
    <row r="695" spans="1:26" ht="14.25" customHeight="1" x14ac:dyDescent="0.3">
      <c r="A695" s="32"/>
      <c r="Z695" s="17"/>
    </row>
    <row r="696" spans="1:26" ht="14.25" customHeight="1" x14ac:dyDescent="0.3">
      <c r="A696" s="32"/>
      <c r="Z696" s="17"/>
    </row>
    <row r="697" spans="1:26" ht="14.25" customHeight="1" x14ac:dyDescent="0.3">
      <c r="A697" s="32"/>
      <c r="Z697" s="17"/>
    </row>
    <row r="698" spans="1:26" ht="14.25" customHeight="1" x14ac:dyDescent="0.3">
      <c r="A698" s="32"/>
      <c r="Z698" s="17"/>
    </row>
    <row r="699" spans="1:26" ht="14.25" customHeight="1" x14ac:dyDescent="0.3">
      <c r="A699" s="32"/>
      <c r="Z699" s="17"/>
    </row>
    <row r="700" spans="1:26" ht="14.25" customHeight="1" x14ac:dyDescent="0.3">
      <c r="A700" s="32"/>
      <c r="Z700" s="17"/>
    </row>
    <row r="701" spans="1:26" ht="14.25" customHeight="1" x14ac:dyDescent="0.3">
      <c r="A701" s="32"/>
      <c r="Z701" s="17"/>
    </row>
    <row r="702" spans="1:26" ht="14.25" customHeight="1" x14ac:dyDescent="0.3">
      <c r="A702" s="32"/>
      <c r="Z702" s="17"/>
    </row>
    <row r="703" spans="1:26" ht="14.25" customHeight="1" x14ac:dyDescent="0.3">
      <c r="A703" s="32"/>
      <c r="Z703" s="17"/>
    </row>
    <row r="704" spans="1:26" ht="14.25" customHeight="1" x14ac:dyDescent="0.3">
      <c r="A704" s="32"/>
      <c r="Z704" s="17"/>
    </row>
    <row r="705" spans="1:26" ht="14.25" customHeight="1" x14ac:dyDescent="0.3">
      <c r="A705" s="32"/>
      <c r="Z705" s="17"/>
    </row>
    <row r="706" spans="1:26" ht="14.25" customHeight="1" x14ac:dyDescent="0.3">
      <c r="A706" s="32"/>
      <c r="Z706" s="17"/>
    </row>
    <row r="707" spans="1:26" ht="14.25" customHeight="1" x14ac:dyDescent="0.3">
      <c r="A707" s="32"/>
      <c r="Z707" s="17"/>
    </row>
    <row r="708" spans="1:26" ht="14.25" customHeight="1" x14ac:dyDescent="0.3">
      <c r="A708" s="32"/>
      <c r="Z708" s="17"/>
    </row>
    <row r="709" spans="1:26" ht="14.25" customHeight="1" x14ac:dyDescent="0.3">
      <c r="A709" s="32"/>
      <c r="Z709" s="17"/>
    </row>
    <row r="710" spans="1:26" ht="14.25" customHeight="1" x14ac:dyDescent="0.3">
      <c r="A710" s="32"/>
      <c r="Z710" s="17"/>
    </row>
    <row r="711" spans="1:26" ht="14.25" customHeight="1" x14ac:dyDescent="0.3">
      <c r="A711" s="32"/>
      <c r="Z711" s="17"/>
    </row>
    <row r="712" spans="1:26" ht="14.25" customHeight="1" x14ac:dyDescent="0.3">
      <c r="A712" s="32"/>
      <c r="Z712" s="17"/>
    </row>
    <row r="713" spans="1:26" ht="14.25" customHeight="1" x14ac:dyDescent="0.3">
      <c r="A713" s="32"/>
      <c r="Z713" s="17"/>
    </row>
    <row r="714" spans="1:26" ht="14.25" customHeight="1" x14ac:dyDescent="0.3">
      <c r="A714" s="32"/>
      <c r="Z714" s="17"/>
    </row>
    <row r="715" spans="1:26" ht="14.25" customHeight="1" x14ac:dyDescent="0.3">
      <c r="A715" s="32"/>
      <c r="Z715" s="17"/>
    </row>
    <row r="716" spans="1:26" ht="14.25" customHeight="1" x14ac:dyDescent="0.3">
      <c r="A716" s="32"/>
      <c r="Z716" s="17"/>
    </row>
    <row r="717" spans="1:26" ht="14.25" customHeight="1" x14ac:dyDescent="0.3">
      <c r="A717" s="32"/>
      <c r="Z717" s="17"/>
    </row>
    <row r="718" spans="1:26" ht="14.25" customHeight="1" x14ac:dyDescent="0.3">
      <c r="A718" s="32"/>
      <c r="Z718" s="17"/>
    </row>
    <row r="719" spans="1:26" ht="14.25" customHeight="1" x14ac:dyDescent="0.3">
      <c r="A719" s="32"/>
      <c r="Z719" s="17"/>
    </row>
    <row r="720" spans="1:26" ht="14.25" customHeight="1" x14ac:dyDescent="0.3">
      <c r="A720" s="32"/>
      <c r="Z720" s="17"/>
    </row>
    <row r="721" spans="1:26" ht="14.25" customHeight="1" x14ac:dyDescent="0.3">
      <c r="A721" s="32"/>
      <c r="Z721" s="17"/>
    </row>
    <row r="722" spans="1:26" ht="14.25" customHeight="1" x14ac:dyDescent="0.3">
      <c r="A722" s="32"/>
      <c r="Z722" s="17"/>
    </row>
    <row r="723" spans="1:26" ht="14.25" customHeight="1" x14ac:dyDescent="0.3">
      <c r="A723" s="32"/>
      <c r="Z723" s="17"/>
    </row>
    <row r="724" spans="1:26" ht="14.25" customHeight="1" x14ac:dyDescent="0.3">
      <c r="A724" s="32"/>
      <c r="Z724" s="17"/>
    </row>
    <row r="725" spans="1:26" ht="14.25" customHeight="1" x14ac:dyDescent="0.3">
      <c r="A725" s="32"/>
      <c r="Z725" s="17"/>
    </row>
    <row r="726" spans="1:26" ht="14.25" customHeight="1" x14ac:dyDescent="0.3">
      <c r="A726" s="32"/>
      <c r="Z726" s="17"/>
    </row>
    <row r="727" spans="1:26" ht="14.25" customHeight="1" x14ac:dyDescent="0.3">
      <c r="A727" s="32"/>
      <c r="Z727" s="17"/>
    </row>
    <row r="728" spans="1:26" ht="14.25" customHeight="1" x14ac:dyDescent="0.3">
      <c r="A728" s="32"/>
      <c r="Z728" s="17"/>
    </row>
    <row r="729" spans="1:26" ht="14.25" customHeight="1" x14ac:dyDescent="0.3">
      <c r="A729" s="32"/>
      <c r="Z729" s="17"/>
    </row>
    <row r="730" spans="1:26" ht="14.25" customHeight="1" x14ac:dyDescent="0.3">
      <c r="A730" s="32"/>
      <c r="Z730" s="17"/>
    </row>
    <row r="731" spans="1:26" ht="14.25" customHeight="1" x14ac:dyDescent="0.3">
      <c r="A731" s="32"/>
      <c r="Z731" s="17"/>
    </row>
    <row r="732" spans="1:26" ht="14.25" customHeight="1" x14ac:dyDescent="0.3">
      <c r="A732" s="32"/>
      <c r="Z732" s="17"/>
    </row>
    <row r="733" spans="1:26" ht="14.25" customHeight="1" x14ac:dyDescent="0.3">
      <c r="A733" s="32"/>
      <c r="Z733" s="17"/>
    </row>
    <row r="734" spans="1:26" ht="14.25" customHeight="1" x14ac:dyDescent="0.3">
      <c r="A734" s="32"/>
      <c r="Z734" s="17"/>
    </row>
    <row r="735" spans="1:26" ht="14.25" customHeight="1" x14ac:dyDescent="0.3">
      <c r="A735" s="32"/>
      <c r="Z735" s="17"/>
    </row>
    <row r="736" spans="1:26" ht="14.25" customHeight="1" x14ac:dyDescent="0.3">
      <c r="A736" s="32"/>
      <c r="Z736" s="17"/>
    </row>
    <row r="737" spans="1:26" ht="14.25" customHeight="1" x14ac:dyDescent="0.3">
      <c r="A737" s="32"/>
      <c r="Z737" s="17"/>
    </row>
    <row r="738" spans="1:26" ht="14.25" customHeight="1" x14ac:dyDescent="0.3">
      <c r="A738" s="32"/>
      <c r="Z738" s="17"/>
    </row>
    <row r="739" spans="1:26" ht="14.25" customHeight="1" x14ac:dyDescent="0.3">
      <c r="A739" s="32"/>
      <c r="Z739" s="17"/>
    </row>
    <row r="740" spans="1:26" ht="14.25" customHeight="1" x14ac:dyDescent="0.3">
      <c r="A740" s="32"/>
      <c r="Z740" s="17"/>
    </row>
    <row r="741" spans="1:26" ht="14.25" customHeight="1" x14ac:dyDescent="0.3">
      <c r="A741" s="32"/>
      <c r="Z741" s="17"/>
    </row>
    <row r="742" spans="1:26" ht="14.25" customHeight="1" x14ac:dyDescent="0.3">
      <c r="A742" s="32"/>
      <c r="Z742" s="17"/>
    </row>
    <row r="743" spans="1:26" ht="14.25" customHeight="1" x14ac:dyDescent="0.3">
      <c r="A743" s="32"/>
      <c r="Z743" s="17"/>
    </row>
    <row r="744" spans="1:26" ht="14.25" customHeight="1" x14ac:dyDescent="0.3">
      <c r="A744" s="32"/>
      <c r="Z744" s="17"/>
    </row>
    <row r="745" spans="1:26" ht="14.25" customHeight="1" x14ac:dyDescent="0.3">
      <c r="A745" s="32"/>
      <c r="Z745" s="17"/>
    </row>
    <row r="746" spans="1:26" ht="14.25" customHeight="1" x14ac:dyDescent="0.3">
      <c r="A746" s="32"/>
      <c r="Z746" s="17"/>
    </row>
    <row r="747" spans="1:26" ht="14.25" customHeight="1" x14ac:dyDescent="0.3">
      <c r="A747" s="32"/>
      <c r="Z747" s="17"/>
    </row>
    <row r="748" spans="1:26" ht="14.25" customHeight="1" x14ac:dyDescent="0.3">
      <c r="A748" s="32"/>
      <c r="Z748" s="17"/>
    </row>
    <row r="749" spans="1:26" ht="14.25" customHeight="1" x14ac:dyDescent="0.3">
      <c r="A749" s="32"/>
      <c r="Z749" s="17"/>
    </row>
    <row r="750" spans="1:26" ht="14.25" customHeight="1" x14ac:dyDescent="0.3">
      <c r="A750" s="32"/>
      <c r="Z750" s="17"/>
    </row>
    <row r="751" spans="1:26" ht="14.25" customHeight="1" x14ac:dyDescent="0.3">
      <c r="A751" s="32"/>
      <c r="Z751" s="17"/>
    </row>
    <row r="752" spans="1:26" ht="14.25" customHeight="1" x14ac:dyDescent="0.3">
      <c r="A752" s="32"/>
      <c r="Z752" s="17"/>
    </row>
    <row r="753" spans="1:26" ht="14.25" customHeight="1" x14ac:dyDescent="0.3">
      <c r="A753" s="32"/>
      <c r="Z753" s="17"/>
    </row>
    <row r="754" spans="1:26" ht="14.25" customHeight="1" x14ac:dyDescent="0.3">
      <c r="A754" s="32"/>
      <c r="Z754" s="17"/>
    </row>
    <row r="755" spans="1:26" ht="14.25" customHeight="1" x14ac:dyDescent="0.3">
      <c r="A755" s="32"/>
      <c r="Z755" s="17"/>
    </row>
    <row r="756" spans="1:26" ht="14.25" customHeight="1" x14ac:dyDescent="0.3">
      <c r="A756" s="32"/>
      <c r="Z756" s="17"/>
    </row>
    <row r="757" spans="1:26" ht="14.25" customHeight="1" x14ac:dyDescent="0.3">
      <c r="A757" s="32"/>
      <c r="Z757" s="17"/>
    </row>
    <row r="758" spans="1:26" ht="14.25" customHeight="1" x14ac:dyDescent="0.3">
      <c r="A758" s="32"/>
      <c r="Z758" s="17"/>
    </row>
    <row r="759" spans="1:26" ht="14.25" customHeight="1" x14ac:dyDescent="0.3">
      <c r="A759" s="32"/>
      <c r="Z759" s="17"/>
    </row>
    <row r="760" spans="1:26" ht="14.25" customHeight="1" x14ac:dyDescent="0.3">
      <c r="A760" s="32"/>
      <c r="Z760" s="17"/>
    </row>
    <row r="761" spans="1:26" ht="14.25" customHeight="1" x14ac:dyDescent="0.3">
      <c r="A761" s="32"/>
      <c r="Z761" s="17"/>
    </row>
    <row r="762" spans="1:26" ht="14.25" customHeight="1" x14ac:dyDescent="0.3">
      <c r="A762" s="32"/>
      <c r="Z762" s="17"/>
    </row>
    <row r="763" spans="1:26" ht="14.25" customHeight="1" x14ac:dyDescent="0.3">
      <c r="A763" s="32"/>
      <c r="Z763" s="17"/>
    </row>
    <row r="764" spans="1:26" ht="14.25" customHeight="1" x14ac:dyDescent="0.3">
      <c r="A764" s="32"/>
      <c r="Z764" s="17"/>
    </row>
    <row r="765" spans="1:26" ht="14.25" customHeight="1" x14ac:dyDescent="0.3">
      <c r="A765" s="32"/>
      <c r="Z765" s="17"/>
    </row>
    <row r="766" spans="1:26" ht="14.25" customHeight="1" x14ac:dyDescent="0.3">
      <c r="A766" s="32"/>
      <c r="Z766" s="17"/>
    </row>
    <row r="767" spans="1:26" ht="14.25" customHeight="1" x14ac:dyDescent="0.3">
      <c r="A767" s="32"/>
      <c r="Z767" s="17"/>
    </row>
    <row r="768" spans="1:26" ht="14.25" customHeight="1" x14ac:dyDescent="0.3">
      <c r="A768" s="32"/>
      <c r="Z768" s="17"/>
    </row>
    <row r="769" spans="1:26" ht="14.25" customHeight="1" x14ac:dyDescent="0.3">
      <c r="A769" s="32"/>
      <c r="Z769" s="17"/>
    </row>
    <row r="770" spans="1:26" ht="14.25" customHeight="1" x14ac:dyDescent="0.3">
      <c r="A770" s="32"/>
      <c r="Z770" s="17"/>
    </row>
    <row r="771" spans="1:26" ht="14.25" customHeight="1" x14ac:dyDescent="0.3">
      <c r="A771" s="32"/>
      <c r="Z771" s="17"/>
    </row>
    <row r="772" spans="1:26" ht="14.25" customHeight="1" x14ac:dyDescent="0.3">
      <c r="A772" s="32"/>
      <c r="Z772" s="17"/>
    </row>
    <row r="773" spans="1:26" ht="14.25" customHeight="1" x14ac:dyDescent="0.3">
      <c r="A773" s="32"/>
      <c r="Z773" s="17"/>
    </row>
    <row r="774" spans="1:26" ht="14.25" customHeight="1" x14ac:dyDescent="0.3">
      <c r="A774" s="32"/>
      <c r="Z774" s="17"/>
    </row>
    <row r="775" spans="1:26" ht="14.25" customHeight="1" x14ac:dyDescent="0.3">
      <c r="A775" s="32"/>
      <c r="Z775" s="17"/>
    </row>
    <row r="776" spans="1:26" ht="14.25" customHeight="1" x14ac:dyDescent="0.3">
      <c r="A776" s="32"/>
      <c r="Z776" s="17"/>
    </row>
    <row r="777" spans="1:26" ht="14.25" customHeight="1" x14ac:dyDescent="0.3">
      <c r="A777" s="32"/>
      <c r="Z777" s="17"/>
    </row>
    <row r="778" spans="1:26" ht="14.25" customHeight="1" x14ac:dyDescent="0.3">
      <c r="A778" s="32"/>
      <c r="Z778" s="17"/>
    </row>
    <row r="779" spans="1:26" ht="14.25" customHeight="1" x14ac:dyDescent="0.3">
      <c r="A779" s="32"/>
      <c r="Z779" s="17"/>
    </row>
    <row r="780" spans="1:26" ht="14.25" customHeight="1" x14ac:dyDescent="0.3">
      <c r="A780" s="32"/>
      <c r="Z780" s="17"/>
    </row>
    <row r="781" spans="1:26" ht="14.25" customHeight="1" x14ac:dyDescent="0.3">
      <c r="A781" s="32"/>
      <c r="Z781" s="17"/>
    </row>
    <row r="782" spans="1:26" ht="14.25" customHeight="1" x14ac:dyDescent="0.3">
      <c r="A782" s="32"/>
      <c r="Z782" s="17"/>
    </row>
    <row r="783" spans="1:26" ht="14.25" customHeight="1" x14ac:dyDescent="0.3">
      <c r="A783" s="32"/>
      <c r="Z783" s="17"/>
    </row>
    <row r="784" spans="1:26" ht="14.25" customHeight="1" x14ac:dyDescent="0.3">
      <c r="A784" s="32"/>
      <c r="Z784" s="17"/>
    </row>
    <row r="785" spans="1:26" ht="14.25" customHeight="1" x14ac:dyDescent="0.3">
      <c r="A785" s="32"/>
      <c r="Z785" s="17"/>
    </row>
    <row r="786" spans="1:26" ht="14.25" customHeight="1" x14ac:dyDescent="0.3">
      <c r="A786" s="32"/>
      <c r="Z786" s="17"/>
    </row>
    <row r="787" spans="1:26" ht="14.25" customHeight="1" x14ac:dyDescent="0.3">
      <c r="A787" s="32"/>
      <c r="Z787" s="17"/>
    </row>
    <row r="788" spans="1:26" ht="14.25" customHeight="1" x14ac:dyDescent="0.3">
      <c r="A788" s="32"/>
      <c r="Z788" s="17"/>
    </row>
    <row r="789" spans="1:26" ht="14.25" customHeight="1" x14ac:dyDescent="0.3">
      <c r="A789" s="32"/>
      <c r="Z789" s="17"/>
    </row>
    <row r="790" spans="1:26" ht="14.25" customHeight="1" x14ac:dyDescent="0.3">
      <c r="A790" s="32"/>
      <c r="Z790" s="17"/>
    </row>
    <row r="791" spans="1:26" ht="14.25" customHeight="1" x14ac:dyDescent="0.3">
      <c r="A791" s="32"/>
      <c r="Z791" s="17"/>
    </row>
    <row r="792" spans="1:26" ht="14.25" customHeight="1" x14ac:dyDescent="0.3">
      <c r="A792" s="32"/>
      <c r="Z792" s="17"/>
    </row>
    <row r="793" spans="1:26" ht="14.25" customHeight="1" x14ac:dyDescent="0.3">
      <c r="A793" s="32"/>
      <c r="Z793" s="17"/>
    </row>
    <row r="794" spans="1:26" ht="14.25" customHeight="1" x14ac:dyDescent="0.3">
      <c r="A794" s="32"/>
      <c r="Z794" s="17"/>
    </row>
    <row r="795" spans="1:26" ht="14.25" customHeight="1" x14ac:dyDescent="0.3">
      <c r="A795" s="32"/>
      <c r="Z795" s="17"/>
    </row>
    <row r="796" spans="1:26" ht="14.25" customHeight="1" x14ac:dyDescent="0.3">
      <c r="A796" s="32"/>
      <c r="Z796" s="17"/>
    </row>
    <row r="797" spans="1:26" ht="14.25" customHeight="1" x14ac:dyDescent="0.3">
      <c r="A797" s="32"/>
      <c r="Z797" s="17"/>
    </row>
    <row r="798" spans="1:26" ht="14.25" customHeight="1" x14ac:dyDescent="0.3">
      <c r="A798" s="32"/>
      <c r="Z798" s="17"/>
    </row>
    <row r="799" spans="1:26" ht="14.25" customHeight="1" x14ac:dyDescent="0.3">
      <c r="A799" s="32"/>
      <c r="Z799" s="17"/>
    </row>
    <row r="800" spans="1:26" ht="14.25" customHeight="1" x14ac:dyDescent="0.3">
      <c r="A800" s="32"/>
      <c r="Z800" s="17"/>
    </row>
    <row r="801" spans="1:26" ht="14.25" customHeight="1" x14ac:dyDescent="0.3">
      <c r="A801" s="32"/>
      <c r="Z801" s="17"/>
    </row>
    <row r="802" spans="1:26" ht="14.25" customHeight="1" x14ac:dyDescent="0.3">
      <c r="A802" s="32"/>
      <c r="Z802" s="17"/>
    </row>
    <row r="803" spans="1:26" ht="14.25" customHeight="1" x14ac:dyDescent="0.3">
      <c r="A803" s="32"/>
      <c r="Z803" s="17"/>
    </row>
    <row r="804" spans="1:26" ht="14.25" customHeight="1" x14ac:dyDescent="0.3">
      <c r="A804" s="32"/>
      <c r="Z804" s="17"/>
    </row>
    <row r="805" spans="1:26" ht="14.25" customHeight="1" x14ac:dyDescent="0.3">
      <c r="A805" s="32"/>
      <c r="Z805" s="17"/>
    </row>
    <row r="806" spans="1:26" ht="14.25" customHeight="1" x14ac:dyDescent="0.3">
      <c r="A806" s="32"/>
      <c r="Z806" s="17"/>
    </row>
    <row r="807" spans="1:26" ht="14.25" customHeight="1" x14ac:dyDescent="0.3">
      <c r="A807" s="32"/>
      <c r="Z807" s="17"/>
    </row>
    <row r="808" spans="1:26" ht="14.25" customHeight="1" x14ac:dyDescent="0.3">
      <c r="A808" s="32"/>
      <c r="Z808" s="17"/>
    </row>
    <row r="809" spans="1:26" ht="14.25" customHeight="1" x14ac:dyDescent="0.3">
      <c r="A809" s="32"/>
      <c r="Z809" s="17"/>
    </row>
    <row r="810" spans="1:26" ht="14.25" customHeight="1" x14ac:dyDescent="0.3">
      <c r="A810" s="32"/>
      <c r="Z810" s="17"/>
    </row>
    <row r="811" spans="1:26" ht="14.25" customHeight="1" x14ac:dyDescent="0.3">
      <c r="A811" s="32"/>
      <c r="Z811" s="17"/>
    </row>
    <row r="812" spans="1:26" ht="14.25" customHeight="1" x14ac:dyDescent="0.3">
      <c r="A812" s="32"/>
      <c r="Z812" s="17"/>
    </row>
    <row r="813" spans="1:26" ht="14.25" customHeight="1" x14ac:dyDescent="0.3">
      <c r="A813" s="32"/>
      <c r="Z813" s="17"/>
    </row>
    <row r="814" spans="1:26" ht="14.25" customHeight="1" x14ac:dyDescent="0.3">
      <c r="A814" s="32"/>
      <c r="Z814" s="17"/>
    </row>
    <row r="815" spans="1:26" ht="14.25" customHeight="1" x14ac:dyDescent="0.3">
      <c r="A815" s="32"/>
      <c r="Z815" s="17"/>
    </row>
    <row r="816" spans="1:26" ht="14.25" customHeight="1" x14ac:dyDescent="0.3">
      <c r="A816" s="32"/>
      <c r="Z816" s="17"/>
    </row>
    <row r="817" spans="1:26" ht="14.25" customHeight="1" x14ac:dyDescent="0.3">
      <c r="A817" s="32"/>
      <c r="Z817" s="17"/>
    </row>
    <row r="818" spans="1:26" ht="14.25" customHeight="1" x14ac:dyDescent="0.3">
      <c r="A818" s="32"/>
      <c r="Z818" s="17"/>
    </row>
    <row r="819" spans="1:26" ht="14.25" customHeight="1" x14ac:dyDescent="0.3">
      <c r="A819" s="32"/>
      <c r="Z819" s="17"/>
    </row>
    <row r="820" spans="1:26" ht="14.25" customHeight="1" x14ac:dyDescent="0.3">
      <c r="A820" s="32"/>
      <c r="Z820" s="17"/>
    </row>
    <row r="821" spans="1:26" ht="14.25" customHeight="1" x14ac:dyDescent="0.3">
      <c r="A821" s="32"/>
      <c r="Z821" s="17"/>
    </row>
    <row r="822" spans="1:26" ht="14.25" customHeight="1" x14ac:dyDescent="0.3">
      <c r="A822" s="32"/>
      <c r="Z822" s="17"/>
    </row>
    <row r="823" spans="1:26" ht="14.25" customHeight="1" x14ac:dyDescent="0.3">
      <c r="A823" s="32"/>
      <c r="Z823" s="17"/>
    </row>
    <row r="824" spans="1:26" ht="14.25" customHeight="1" x14ac:dyDescent="0.3">
      <c r="A824" s="32"/>
      <c r="Z824" s="17"/>
    </row>
    <row r="825" spans="1:26" ht="14.25" customHeight="1" x14ac:dyDescent="0.3">
      <c r="A825" s="32"/>
      <c r="Z825" s="17"/>
    </row>
    <row r="826" spans="1:26" ht="14.25" customHeight="1" x14ac:dyDescent="0.3">
      <c r="A826" s="32"/>
      <c r="Z826" s="17"/>
    </row>
    <row r="827" spans="1:26" ht="14.25" customHeight="1" x14ac:dyDescent="0.3">
      <c r="A827" s="32"/>
      <c r="Z827" s="17"/>
    </row>
    <row r="828" spans="1:26" ht="14.25" customHeight="1" x14ac:dyDescent="0.3">
      <c r="A828" s="32"/>
      <c r="Z828" s="17"/>
    </row>
    <row r="829" spans="1:26" ht="14.25" customHeight="1" x14ac:dyDescent="0.3">
      <c r="A829" s="32"/>
      <c r="Z829" s="17"/>
    </row>
    <row r="830" spans="1:26" ht="14.25" customHeight="1" x14ac:dyDescent="0.3">
      <c r="A830" s="32"/>
      <c r="Z830" s="17"/>
    </row>
    <row r="831" spans="1:26" ht="14.25" customHeight="1" x14ac:dyDescent="0.3">
      <c r="A831" s="32"/>
      <c r="Z831" s="17"/>
    </row>
    <row r="832" spans="1:26" ht="14.25" customHeight="1" x14ac:dyDescent="0.3">
      <c r="A832" s="32"/>
      <c r="Z832" s="17"/>
    </row>
    <row r="833" spans="1:26" ht="14.25" customHeight="1" x14ac:dyDescent="0.3">
      <c r="A833" s="32"/>
      <c r="Z833" s="17"/>
    </row>
    <row r="834" spans="1:26" ht="14.25" customHeight="1" x14ac:dyDescent="0.3">
      <c r="A834" s="32"/>
      <c r="Z834" s="17"/>
    </row>
    <row r="835" spans="1:26" ht="14.25" customHeight="1" x14ac:dyDescent="0.3">
      <c r="A835" s="32"/>
      <c r="Z835" s="17"/>
    </row>
    <row r="836" spans="1:26" ht="14.25" customHeight="1" x14ac:dyDescent="0.3">
      <c r="A836" s="32"/>
      <c r="Z836" s="17"/>
    </row>
    <row r="837" spans="1:26" ht="14.25" customHeight="1" x14ac:dyDescent="0.3">
      <c r="A837" s="32"/>
      <c r="Z837" s="17"/>
    </row>
    <row r="838" spans="1:26" ht="14.25" customHeight="1" x14ac:dyDescent="0.3">
      <c r="A838" s="32"/>
      <c r="Z838" s="17"/>
    </row>
    <row r="839" spans="1:26" ht="14.25" customHeight="1" x14ac:dyDescent="0.3">
      <c r="A839" s="32"/>
      <c r="Z839" s="17"/>
    </row>
    <row r="840" spans="1:26" ht="14.25" customHeight="1" x14ac:dyDescent="0.3">
      <c r="A840" s="32"/>
      <c r="Z840" s="17"/>
    </row>
    <row r="841" spans="1:26" ht="14.25" customHeight="1" x14ac:dyDescent="0.3">
      <c r="A841" s="32"/>
      <c r="Z841" s="17"/>
    </row>
    <row r="842" spans="1:26" ht="14.25" customHeight="1" x14ac:dyDescent="0.3">
      <c r="A842" s="32"/>
      <c r="Z842" s="17"/>
    </row>
    <row r="843" spans="1:26" ht="14.25" customHeight="1" x14ac:dyDescent="0.3">
      <c r="A843" s="32"/>
      <c r="Z843" s="17"/>
    </row>
    <row r="844" spans="1:26" ht="14.25" customHeight="1" x14ac:dyDescent="0.3">
      <c r="A844" s="32"/>
      <c r="Z844" s="17"/>
    </row>
    <row r="845" spans="1:26" ht="14.25" customHeight="1" x14ac:dyDescent="0.3">
      <c r="A845" s="32"/>
      <c r="Z845" s="17"/>
    </row>
    <row r="846" spans="1:26" ht="14.25" customHeight="1" x14ac:dyDescent="0.3">
      <c r="A846" s="32"/>
      <c r="Z846" s="17"/>
    </row>
    <row r="847" spans="1:26" ht="14.25" customHeight="1" x14ac:dyDescent="0.3">
      <c r="A847" s="32"/>
      <c r="Z847" s="17"/>
    </row>
    <row r="848" spans="1:26" ht="14.25" customHeight="1" x14ac:dyDescent="0.3">
      <c r="A848" s="32"/>
      <c r="Z848" s="17"/>
    </row>
    <row r="849" spans="1:26" ht="14.25" customHeight="1" x14ac:dyDescent="0.3">
      <c r="A849" s="32"/>
      <c r="Z849" s="17"/>
    </row>
    <row r="850" spans="1:26" ht="14.25" customHeight="1" x14ac:dyDescent="0.3">
      <c r="A850" s="32"/>
      <c r="Z850" s="17"/>
    </row>
    <row r="851" spans="1:26" ht="14.25" customHeight="1" x14ac:dyDescent="0.3">
      <c r="A851" s="32"/>
      <c r="Z851" s="17"/>
    </row>
    <row r="852" spans="1:26" ht="14.25" customHeight="1" x14ac:dyDescent="0.3">
      <c r="A852" s="32"/>
      <c r="Z852" s="17"/>
    </row>
    <row r="853" spans="1:26" ht="14.25" customHeight="1" x14ac:dyDescent="0.3">
      <c r="A853" s="32"/>
      <c r="Z853" s="17"/>
    </row>
    <row r="854" spans="1:26" ht="14.25" customHeight="1" x14ac:dyDescent="0.3">
      <c r="A854" s="32"/>
      <c r="Z854" s="17"/>
    </row>
    <row r="855" spans="1:26" ht="14.25" customHeight="1" x14ac:dyDescent="0.3">
      <c r="A855" s="32"/>
      <c r="Z855" s="17"/>
    </row>
    <row r="856" spans="1:26" ht="14.25" customHeight="1" x14ac:dyDescent="0.3">
      <c r="A856" s="32"/>
      <c r="Z856" s="17"/>
    </row>
    <row r="857" spans="1:26" ht="14.25" customHeight="1" x14ac:dyDescent="0.3">
      <c r="A857" s="32"/>
      <c r="Z857" s="17"/>
    </row>
    <row r="858" spans="1:26" ht="14.25" customHeight="1" x14ac:dyDescent="0.3">
      <c r="A858" s="32"/>
      <c r="Z858" s="17"/>
    </row>
    <row r="859" spans="1:26" ht="14.25" customHeight="1" x14ac:dyDescent="0.3">
      <c r="A859" s="32"/>
      <c r="Z859" s="17"/>
    </row>
    <row r="860" spans="1:26" ht="14.25" customHeight="1" x14ac:dyDescent="0.3">
      <c r="A860" s="32"/>
      <c r="Z860" s="17"/>
    </row>
    <row r="861" spans="1:26" ht="14.25" customHeight="1" x14ac:dyDescent="0.3">
      <c r="A861" s="32"/>
      <c r="Z861" s="17"/>
    </row>
    <row r="862" spans="1:26" ht="14.25" customHeight="1" x14ac:dyDescent="0.3">
      <c r="A862" s="32"/>
      <c r="Z862" s="17"/>
    </row>
    <row r="863" spans="1:26" ht="14.25" customHeight="1" x14ac:dyDescent="0.3">
      <c r="A863" s="32"/>
      <c r="Z863" s="17"/>
    </row>
    <row r="864" spans="1:26" ht="14.25" customHeight="1" x14ac:dyDescent="0.3">
      <c r="A864" s="32"/>
      <c r="Z864" s="17"/>
    </row>
    <row r="865" spans="1:26" ht="14.25" customHeight="1" x14ac:dyDescent="0.3">
      <c r="A865" s="32"/>
      <c r="Z865" s="17"/>
    </row>
    <row r="866" spans="1:26" ht="14.25" customHeight="1" x14ac:dyDescent="0.3">
      <c r="A866" s="32"/>
      <c r="Z866" s="17"/>
    </row>
    <row r="867" spans="1:26" ht="14.25" customHeight="1" x14ac:dyDescent="0.3">
      <c r="A867" s="32"/>
      <c r="Z867" s="17"/>
    </row>
    <row r="868" spans="1:26" ht="14.25" customHeight="1" x14ac:dyDescent="0.3">
      <c r="A868" s="32"/>
      <c r="Z868" s="17"/>
    </row>
    <row r="869" spans="1:26" ht="14.25" customHeight="1" x14ac:dyDescent="0.3">
      <c r="A869" s="32"/>
      <c r="Z869" s="17"/>
    </row>
    <row r="870" spans="1:26" ht="14.25" customHeight="1" x14ac:dyDescent="0.3">
      <c r="A870" s="32"/>
      <c r="Z870" s="17"/>
    </row>
    <row r="871" spans="1:26" ht="14.25" customHeight="1" x14ac:dyDescent="0.3">
      <c r="A871" s="32"/>
      <c r="Z871" s="17"/>
    </row>
    <row r="872" spans="1:26" ht="14.25" customHeight="1" x14ac:dyDescent="0.3">
      <c r="A872" s="32"/>
      <c r="Z872" s="17"/>
    </row>
    <row r="873" spans="1:26" ht="14.25" customHeight="1" x14ac:dyDescent="0.3">
      <c r="A873" s="32"/>
      <c r="Z873" s="17"/>
    </row>
    <row r="874" spans="1:26" ht="14.25" customHeight="1" x14ac:dyDescent="0.3">
      <c r="A874" s="32"/>
      <c r="Z874" s="17"/>
    </row>
    <row r="875" spans="1:26" ht="14.25" customHeight="1" x14ac:dyDescent="0.3">
      <c r="A875" s="32"/>
      <c r="Z875" s="17"/>
    </row>
    <row r="876" spans="1:26" ht="14.25" customHeight="1" x14ac:dyDescent="0.3">
      <c r="A876" s="32"/>
      <c r="Z876" s="17"/>
    </row>
    <row r="877" spans="1:26" ht="14.25" customHeight="1" x14ac:dyDescent="0.3">
      <c r="A877" s="32"/>
      <c r="Z877" s="17"/>
    </row>
    <row r="878" spans="1:26" ht="14.25" customHeight="1" x14ac:dyDescent="0.3">
      <c r="A878" s="32"/>
      <c r="Z878" s="17"/>
    </row>
    <row r="879" spans="1:26" ht="14.25" customHeight="1" x14ac:dyDescent="0.3">
      <c r="A879" s="32"/>
      <c r="Z879" s="17"/>
    </row>
    <row r="880" spans="1:26" ht="14.25" customHeight="1" x14ac:dyDescent="0.3">
      <c r="A880" s="32"/>
      <c r="Z880" s="17"/>
    </row>
    <row r="881" spans="1:26" ht="14.25" customHeight="1" x14ac:dyDescent="0.3">
      <c r="A881" s="32"/>
      <c r="Z881" s="17"/>
    </row>
    <row r="882" spans="1:26" ht="14.25" customHeight="1" x14ac:dyDescent="0.3">
      <c r="A882" s="32"/>
      <c r="Z882" s="17"/>
    </row>
    <row r="883" spans="1:26" ht="14.25" customHeight="1" x14ac:dyDescent="0.3">
      <c r="A883" s="32"/>
      <c r="Z883" s="17"/>
    </row>
    <row r="884" spans="1:26" ht="14.25" customHeight="1" x14ac:dyDescent="0.3">
      <c r="A884" s="32"/>
      <c r="Z884" s="17"/>
    </row>
    <row r="885" spans="1:26" ht="14.25" customHeight="1" x14ac:dyDescent="0.3">
      <c r="A885" s="32"/>
      <c r="Z885" s="17"/>
    </row>
    <row r="886" spans="1:26" ht="14.25" customHeight="1" x14ac:dyDescent="0.3">
      <c r="A886" s="32"/>
      <c r="Z886" s="17"/>
    </row>
    <row r="887" spans="1:26" ht="14.25" customHeight="1" x14ac:dyDescent="0.3">
      <c r="A887" s="32"/>
      <c r="Z887" s="17"/>
    </row>
    <row r="888" spans="1:26" ht="14.25" customHeight="1" x14ac:dyDescent="0.3">
      <c r="A888" s="32"/>
      <c r="Z888" s="17"/>
    </row>
    <row r="889" spans="1:26" ht="14.25" customHeight="1" x14ac:dyDescent="0.3">
      <c r="A889" s="32"/>
      <c r="Z889" s="17"/>
    </row>
    <row r="890" spans="1:26" ht="14.25" customHeight="1" x14ac:dyDescent="0.3">
      <c r="A890" s="32"/>
      <c r="Z890" s="17"/>
    </row>
    <row r="891" spans="1:26" ht="14.25" customHeight="1" x14ac:dyDescent="0.3">
      <c r="A891" s="32"/>
      <c r="Z891" s="17"/>
    </row>
    <row r="892" spans="1:26" ht="14.25" customHeight="1" x14ac:dyDescent="0.3">
      <c r="A892" s="32"/>
      <c r="Z892" s="17"/>
    </row>
    <row r="893" spans="1:26" ht="14.25" customHeight="1" x14ac:dyDescent="0.3">
      <c r="A893" s="32"/>
      <c r="Z893" s="17"/>
    </row>
    <row r="894" spans="1:26" ht="14.25" customHeight="1" x14ac:dyDescent="0.3">
      <c r="A894" s="32"/>
      <c r="Z894" s="17"/>
    </row>
    <row r="895" spans="1:26" ht="14.25" customHeight="1" x14ac:dyDescent="0.3">
      <c r="A895" s="32"/>
      <c r="Z895" s="17"/>
    </row>
    <row r="896" spans="1:26" ht="14.25" customHeight="1" x14ac:dyDescent="0.3">
      <c r="A896" s="32"/>
      <c r="Z896" s="17"/>
    </row>
    <row r="897" spans="1:26" ht="14.25" customHeight="1" x14ac:dyDescent="0.3">
      <c r="A897" s="32"/>
      <c r="Z897" s="17"/>
    </row>
    <row r="898" spans="1:26" ht="14.25" customHeight="1" x14ac:dyDescent="0.3">
      <c r="A898" s="32"/>
      <c r="Z898" s="17"/>
    </row>
    <row r="899" spans="1:26" ht="14.25" customHeight="1" x14ac:dyDescent="0.3">
      <c r="A899" s="32"/>
      <c r="Z899" s="17"/>
    </row>
    <row r="900" spans="1:26" ht="14.25" customHeight="1" x14ac:dyDescent="0.3">
      <c r="A900" s="32"/>
      <c r="Z900" s="17"/>
    </row>
    <row r="901" spans="1:26" ht="14.25" customHeight="1" x14ac:dyDescent="0.3">
      <c r="A901" s="32"/>
      <c r="Z901" s="17"/>
    </row>
    <row r="902" spans="1:26" ht="14.25" customHeight="1" x14ac:dyDescent="0.3">
      <c r="A902" s="32"/>
      <c r="Z902" s="17"/>
    </row>
    <row r="903" spans="1:26" ht="14.25" customHeight="1" x14ac:dyDescent="0.3">
      <c r="A903" s="32"/>
      <c r="Z903" s="17"/>
    </row>
    <row r="904" spans="1:26" ht="14.25" customHeight="1" x14ac:dyDescent="0.3">
      <c r="A904" s="32"/>
      <c r="Z904" s="17"/>
    </row>
    <row r="905" spans="1:26" ht="14.25" customHeight="1" x14ac:dyDescent="0.3">
      <c r="A905" s="32"/>
      <c r="Z905" s="17"/>
    </row>
    <row r="906" spans="1:26" ht="14.25" customHeight="1" x14ac:dyDescent="0.3">
      <c r="A906" s="32"/>
      <c r="Z906" s="17"/>
    </row>
    <row r="907" spans="1:26" ht="14.25" customHeight="1" x14ac:dyDescent="0.3">
      <c r="A907" s="32"/>
      <c r="Z907" s="17"/>
    </row>
    <row r="908" spans="1:26" ht="14.25" customHeight="1" x14ac:dyDescent="0.3">
      <c r="A908" s="32"/>
      <c r="Z908" s="17"/>
    </row>
    <row r="909" spans="1:26" ht="14.25" customHeight="1" x14ac:dyDescent="0.3">
      <c r="A909" s="32"/>
      <c r="Z909" s="17"/>
    </row>
    <row r="910" spans="1:26" ht="14.25" customHeight="1" x14ac:dyDescent="0.3">
      <c r="A910" s="32"/>
      <c r="Z910" s="17"/>
    </row>
    <row r="911" spans="1:26" ht="14.25" customHeight="1" x14ac:dyDescent="0.3">
      <c r="A911" s="32"/>
      <c r="Z911" s="17"/>
    </row>
    <row r="912" spans="1:26" ht="14.25" customHeight="1" x14ac:dyDescent="0.3">
      <c r="A912" s="32"/>
      <c r="Z912" s="17"/>
    </row>
    <row r="913" spans="1:26" ht="14.25" customHeight="1" x14ac:dyDescent="0.3">
      <c r="A913" s="32"/>
      <c r="Z913" s="17"/>
    </row>
    <row r="914" spans="1:26" ht="14.25" customHeight="1" x14ac:dyDescent="0.3">
      <c r="A914" s="32"/>
      <c r="Z914" s="17"/>
    </row>
    <row r="915" spans="1:26" ht="14.25" customHeight="1" x14ac:dyDescent="0.3">
      <c r="A915" s="32"/>
      <c r="Z915" s="17"/>
    </row>
    <row r="916" spans="1:26" ht="14.25" customHeight="1" x14ac:dyDescent="0.3">
      <c r="A916" s="32"/>
      <c r="Z916" s="17"/>
    </row>
    <row r="917" spans="1:26" ht="14.25" customHeight="1" x14ac:dyDescent="0.3">
      <c r="A917" s="32"/>
      <c r="Z917" s="17"/>
    </row>
    <row r="918" spans="1:26" ht="14.25" customHeight="1" x14ac:dyDescent="0.3">
      <c r="A918" s="32"/>
      <c r="Z918" s="17"/>
    </row>
    <row r="919" spans="1:26" ht="14.25" customHeight="1" x14ac:dyDescent="0.3">
      <c r="A919" s="32"/>
      <c r="Z919" s="17"/>
    </row>
    <row r="920" spans="1:26" ht="14.25" customHeight="1" x14ac:dyDescent="0.3">
      <c r="A920" s="32"/>
      <c r="Z920" s="17"/>
    </row>
    <row r="921" spans="1:26" ht="14.25" customHeight="1" x14ac:dyDescent="0.3">
      <c r="A921" s="32"/>
      <c r="Z921" s="17"/>
    </row>
    <row r="922" spans="1:26" ht="14.25" customHeight="1" x14ac:dyDescent="0.3">
      <c r="A922" s="32"/>
      <c r="Z922" s="17"/>
    </row>
    <row r="923" spans="1:26" ht="14.25" customHeight="1" x14ac:dyDescent="0.3">
      <c r="A923" s="32"/>
      <c r="Z923" s="17"/>
    </row>
    <row r="924" spans="1:26" ht="14.25" customHeight="1" x14ac:dyDescent="0.3">
      <c r="A924" s="32"/>
      <c r="Z924" s="17"/>
    </row>
    <row r="925" spans="1:26" ht="14.25" customHeight="1" x14ac:dyDescent="0.3">
      <c r="A925" s="32"/>
      <c r="Z925" s="17"/>
    </row>
    <row r="926" spans="1:26" ht="14.25" customHeight="1" x14ac:dyDescent="0.3">
      <c r="A926" s="32"/>
      <c r="Z926" s="17"/>
    </row>
    <row r="927" spans="1:26" ht="14.25" customHeight="1" x14ac:dyDescent="0.3">
      <c r="A927" s="32"/>
      <c r="Z927" s="17"/>
    </row>
    <row r="928" spans="1:26" ht="14.25" customHeight="1" x14ac:dyDescent="0.3">
      <c r="A928" s="32"/>
      <c r="Z928" s="17"/>
    </row>
    <row r="929" spans="1:26" ht="14.25" customHeight="1" x14ac:dyDescent="0.3">
      <c r="A929" s="32"/>
      <c r="Z929" s="17"/>
    </row>
    <row r="930" spans="1:26" ht="14.25" customHeight="1" x14ac:dyDescent="0.3">
      <c r="A930" s="32"/>
      <c r="Z930" s="17"/>
    </row>
    <row r="931" spans="1:26" ht="14.25" customHeight="1" x14ac:dyDescent="0.3">
      <c r="A931" s="32"/>
      <c r="Z931" s="17"/>
    </row>
    <row r="932" spans="1:26" ht="14.25" customHeight="1" x14ac:dyDescent="0.3">
      <c r="A932" s="32"/>
      <c r="Z932" s="17"/>
    </row>
    <row r="933" spans="1:26" ht="14.25" customHeight="1" x14ac:dyDescent="0.3">
      <c r="A933" s="32"/>
      <c r="Z933" s="17"/>
    </row>
    <row r="934" spans="1:26" ht="14.25" customHeight="1" x14ac:dyDescent="0.3">
      <c r="A934" s="32"/>
      <c r="Z934" s="17"/>
    </row>
    <row r="935" spans="1:26" ht="14.25" customHeight="1" x14ac:dyDescent="0.3">
      <c r="A935" s="32"/>
      <c r="Z935" s="17"/>
    </row>
    <row r="936" spans="1:26" ht="14.25" customHeight="1" x14ac:dyDescent="0.3">
      <c r="A936" s="32"/>
      <c r="Z936" s="17"/>
    </row>
    <row r="937" spans="1:26" ht="14.25" customHeight="1" x14ac:dyDescent="0.3">
      <c r="A937" s="32"/>
      <c r="Z937" s="17"/>
    </row>
    <row r="938" spans="1:26" ht="14.25" customHeight="1" x14ac:dyDescent="0.3">
      <c r="A938" s="32"/>
      <c r="Z938" s="17"/>
    </row>
    <row r="939" spans="1:26" ht="14.25" customHeight="1" x14ac:dyDescent="0.3">
      <c r="A939" s="32"/>
      <c r="Z939" s="17"/>
    </row>
    <row r="940" spans="1:26" ht="14.25" customHeight="1" x14ac:dyDescent="0.3">
      <c r="A940" s="32"/>
      <c r="Z940" s="17"/>
    </row>
    <row r="941" spans="1:26" ht="14.25" customHeight="1" x14ac:dyDescent="0.3">
      <c r="A941" s="32"/>
      <c r="Z941" s="17"/>
    </row>
    <row r="942" spans="1:26" ht="14.25" customHeight="1" x14ac:dyDescent="0.3">
      <c r="A942" s="32"/>
      <c r="Z942" s="17"/>
    </row>
    <row r="943" spans="1:26" ht="14.25" customHeight="1" x14ac:dyDescent="0.3">
      <c r="A943" s="32"/>
      <c r="Z943" s="17"/>
    </row>
    <row r="944" spans="1:26" ht="14.25" customHeight="1" x14ac:dyDescent="0.3">
      <c r="A944" s="32"/>
      <c r="Z944" s="17"/>
    </row>
    <row r="945" spans="1:26" ht="14.25" customHeight="1" x14ac:dyDescent="0.3">
      <c r="A945" s="32"/>
      <c r="Z945" s="17"/>
    </row>
    <row r="946" spans="1:26" ht="14.25" customHeight="1" x14ac:dyDescent="0.3">
      <c r="A946" s="32"/>
      <c r="Z946" s="17"/>
    </row>
    <row r="947" spans="1:26" ht="14.25" customHeight="1" x14ac:dyDescent="0.3">
      <c r="A947" s="32"/>
      <c r="Z947" s="17"/>
    </row>
    <row r="948" spans="1:26" ht="14.25" customHeight="1" x14ac:dyDescent="0.3">
      <c r="A948" s="32"/>
      <c r="Z948" s="17"/>
    </row>
    <row r="949" spans="1:26" ht="14.25" customHeight="1" x14ac:dyDescent="0.3">
      <c r="A949" s="32"/>
      <c r="Z949" s="17"/>
    </row>
    <row r="950" spans="1:26" ht="14.25" customHeight="1" x14ac:dyDescent="0.3">
      <c r="A950" s="32"/>
      <c r="Z950" s="17"/>
    </row>
    <row r="951" spans="1:26" ht="14.25" customHeight="1" x14ac:dyDescent="0.3">
      <c r="A951" s="32"/>
      <c r="Z951" s="17"/>
    </row>
    <row r="952" spans="1:26" ht="14.25" customHeight="1" x14ac:dyDescent="0.3">
      <c r="A952" s="32"/>
      <c r="Z952" s="17"/>
    </row>
    <row r="953" spans="1:26" ht="14.25" customHeight="1" x14ac:dyDescent="0.3">
      <c r="A953" s="32"/>
      <c r="Z953" s="17"/>
    </row>
    <row r="954" spans="1:26" ht="14.25" customHeight="1" x14ac:dyDescent="0.3">
      <c r="A954" s="32"/>
      <c r="Z954" s="17"/>
    </row>
    <row r="955" spans="1:26" ht="14.25" customHeight="1" x14ac:dyDescent="0.3">
      <c r="A955" s="32"/>
      <c r="Z955" s="17"/>
    </row>
    <row r="956" spans="1:26" ht="14.25" customHeight="1" x14ac:dyDescent="0.3">
      <c r="A956" s="32"/>
      <c r="Z956" s="17"/>
    </row>
    <row r="957" spans="1:26" ht="14.25" customHeight="1" x14ac:dyDescent="0.3">
      <c r="A957" s="32"/>
      <c r="Z957" s="17"/>
    </row>
    <row r="958" spans="1:26" ht="14.25" customHeight="1" x14ac:dyDescent="0.3">
      <c r="A958" s="32"/>
      <c r="Z958" s="17"/>
    </row>
    <row r="959" spans="1:26" ht="14.25" customHeight="1" x14ac:dyDescent="0.3">
      <c r="A959" s="32"/>
      <c r="Z959" s="17"/>
    </row>
    <row r="960" spans="1:26" ht="14.25" customHeight="1" x14ac:dyDescent="0.3">
      <c r="A960" s="32"/>
      <c r="Z960" s="17"/>
    </row>
    <row r="961" spans="1:26" ht="14.25" customHeight="1" x14ac:dyDescent="0.3">
      <c r="A961" s="32"/>
      <c r="Z961" s="17"/>
    </row>
    <row r="962" spans="1:26" ht="14.25" customHeight="1" x14ac:dyDescent="0.3">
      <c r="A962" s="32"/>
      <c r="Z962" s="17"/>
    </row>
    <row r="963" spans="1:26" ht="14.25" customHeight="1" x14ac:dyDescent="0.3">
      <c r="A963" s="32"/>
      <c r="Z963" s="17"/>
    </row>
    <row r="964" spans="1:26" ht="14.25" customHeight="1" x14ac:dyDescent="0.3">
      <c r="A964" s="32"/>
      <c r="Z964" s="17"/>
    </row>
    <row r="965" spans="1:26" ht="14.25" customHeight="1" x14ac:dyDescent="0.3">
      <c r="A965" s="32"/>
      <c r="Z965" s="17"/>
    </row>
    <row r="966" spans="1:26" ht="14.25" customHeight="1" x14ac:dyDescent="0.3">
      <c r="A966" s="32"/>
      <c r="Z966" s="17"/>
    </row>
    <row r="967" spans="1:26" ht="14.25" customHeight="1" x14ac:dyDescent="0.3">
      <c r="A967" s="32"/>
      <c r="Z967" s="17"/>
    </row>
    <row r="968" spans="1:26" ht="14.25" customHeight="1" x14ac:dyDescent="0.3">
      <c r="A968" s="32"/>
      <c r="Z968" s="17"/>
    </row>
    <row r="969" spans="1:26" ht="14.25" customHeight="1" x14ac:dyDescent="0.3">
      <c r="A969" s="32"/>
      <c r="Z969" s="17"/>
    </row>
    <row r="970" spans="1:26" ht="14.25" customHeight="1" x14ac:dyDescent="0.3">
      <c r="A970" s="32"/>
      <c r="Z970" s="17"/>
    </row>
    <row r="971" spans="1:26" ht="14.25" customHeight="1" x14ac:dyDescent="0.3">
      <c r="A971" s="32"/>
      <c r="Z971" s="17"/>
    </row>
    <row r="972" spans="1:26" ht="14.25" customHeight="1" x14ac:dyDescent="0.3">
      <c r="A972" s="32"/>
      <c r="Z972" s="17"/>
    </row>
    <row r="973" spans="1:26" ht="14.25" customHeight="1" x14ac:dyDescent="0.3">
      <c r="A973" s="32"/>
      <c r="Z973" s="17"/>
    </row>
    <row r="974" spans="1:26" ht="14.25" customHeight="1" x14ac:dyDescent="0.3">
      <c r="A974" s="32"/>
      <c r="Z974" s="17"/>
    </row>
    <row r="975" spans="1:26" ht="14.25" customHeight="1" x14ac:dyDescent="0.3">
      <c r="A975" s="32"/>
      <c r="Z975" s="17"/>
    </row>
    <row r="976" spans="1:26" ht="14.25" customHeight="1" x14ac:dyDescent="0.3">
      <c r="A976" s="32"/>
      <c r="Z976" s="17"/>
    </row>
    <row r="977" spans="1:26" ht="14.25" customHeight="1" x14ac:dyDescent="0.3">
      <c r="A977" s="32"/>
      <c r="Z977" s="17"/>
    </row>
    <row r="978" spans="1:26" ht="14.25" customHeight="1" x14ac:dyDescent="0.3">
      <c r="A978" s="32"/>
      <c r="Z978" s="17"/>
    </row>
    <row r="979" spans="1:26" ht="14.25" customHeight="1" x14ac:dyDescent="0.3">
      <c r="A979" s="32"/>
      <c r="Z979" s="17"/>
    </row>
    <row r="980" spans="1:26" ht="14.25" customHeight="1" x14ac:dyDescent="0.3">
      <c r="A980" s="32"/>
      <c r="Z980" s="17"/>
    </row>
    <row r="981" spans="1:26" ht="14.25" customHeight="1" x14ac:dyDescent="0.3">
      <c r="A981" s="32"/>
      <c r="Z981" s="17"/>
    </row>
    <row r="982" spans="1:26" ht="14.25" customHeight="1" x14ac:dyDescent="0.3">
      <c r="A982" s="32"/>
      <c r="Z982" s="17"/>
    </row>
    <row r="983" spans="1:26" ht="14.25" customHeight="1" x14ac:dyDescent="0.3">
      <c r="A983" s="32"/>
      <c r="Z983" s="17"/>
    </row>
    <row r="984" spans="1:26" ht="14.25" customHeight="1" x14ac:dyDescent="0.3">
      <c r="A984" s="32"/>
      <c r="Z984" s="17"/>
    </row>
    <row r="985" spans="1:26" ht="14.25" customHeight="1" x14ac:dyDescent="0.3">
      <c r="A985" s="32"/>
      <c r="Z985" s="17"/>
    </row>
    <row r="986" spans="1:26" ht="14.25" customHeight="1" x14ac:dyDescent="0.3">
      <c r="A986" s="32"/>
      <c r="Z986" s="17"/>
    </row>
    <row r="987" spans="1:26" ht="14.25" customHeight="1" x14ac:dyDescent="0.3">
      <c r="A987" s="32"/>
      <c r="Z987" s="17"/>
    </row>
    <row r="988" spans="1:26" ht="14.25" customHeight="1" x14ac:dyDescent="0.3">
      <c r="A988" s="32"/>
      <c r="Z988" s="17"/>
    </row>
    <row r="989" spans="1:26" ht="14.25" customHeight="1" x14ac:dyDescent="0.3">
      <c r="A989" s="32"/>
      <c r="Z989" s="17"/>
    </row>
    <row r="990" spans="1:26" ht="14.25" customHeight="1" x14ac:dyDescent="0.3">
      <c r="A990" s="32"/>
      <c r="Z990" s="17"/>
    </row>
    <row r="991" spans="1:26" ht="14.25" customHeight="1" x14ac:dyDescent="0.3">
      <c r="A991" s="32"/>
      <c r="Z991" s="17"/>
    </row>
    <row r="992" spans="1:26" ht="14.25" customHeight="1" x14ac:dyDescent="0.3">
      <c r="A992" s="32"/>
      <c r="Z992" s="17"/>
    </row>
    <row r="993" spans="1:26" ht="14.25" customHeight="1" x14ac:dyDescent="0.3">
      <c r="A993" s="32"/>
      <c r="Z993" s="17"/>
    </row>
    <row r="994" spans="1:26" ht="14.25" customHeight="1" x14ac:dyDescent="0.3">
      <c r="A994" s="32"/>
      <c r="Z994" s="17"/>
    </row>
    <row r="995" spans="1:26" ht="14.25" customHeight="1" x14ac:dyDescent="0.3">
      <c r="A995" s="32"/>
      <c r="Z995" s="17"/>
    </row>
    <row r="996" spans="1:26" ht="14.25" customHeight="1" x14ac:dyDescent="0.3">
      <c r="A996" s="32"/>
      <c r="Z996" s="17"/>
    </row>
    <row r="997" spans="1:26" ht="14.25" customHeight="1" x14ac:dyDescent="0.3">
      <c r="A997" s="32"/>
      <c r="Z997" s="17"/>
    </row>
    <row r="998" spans="1:26" ht="14.25" customHeight="1" x14ac:dyDescent="0.3">
      <c r="A998" s="32"/>
      <c r="Z998" s="17"/>
    </row>
    <row r="999" spans="1:26" ht="14.25" customHeight="1" x14ac:dyDescent="0.3">
      <c r="A999" s="32"/>
      <c r="Z999" s="17"/>
    </row>
    <row r="1000" spans="1:26" ht="14.25" customHeight="1" x14ac:dyDescent="0.3">
      <c r="A1000" s="32"/>
      <c r="Z1000" s="17"/>
    </row>
    <row r="1001" spans="1:26" ht="14.25" customHeight="1" x14ac:dyDescent="0.3">
      <c r="A1001" s="32"/>
      <c r="Z1001" s="17"/>
    </row>
    <row r="1002" spans="1:26" ht="14.25" customHeight="1" x14ac:dyDescent="0.3">
      <c r="A1002" s="32"/>
      <c r="Z1002" s="17"/>
    </row>
    <row r="1003" spans="1:26" ht="14.25" customHeight="1" x14ac:dyDescent="0.3">
      <c r="A1003" s="32"/>
      <c r="Z1003" s="17"/>
    </row>
    <row r="1004" spans="1:26" ht="14.25" customHeight="1" x14ac:dyDescent="0.3">
      <c r="A1004" s="32"/>
      <c r="Z1004" s="17"/>
    </row>
  </sheetData>
  <mergeCells count="5">
    <mergeCell ref="A1:A2"/>
    <mergeCell ref="B1:Y1"/>
    <mergeCell ref="M17:Y26"/>
    <mergeCell ref="Q32:S35"/>
    <mergeCell ref="Q36:S39"/>
  </mergeCells>
  <pageMargins left="0.7" right="0.7" top="0.75" bottom="0.75" header="0" footer="0"/>
  <pageSetup scale="4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Számítás</vt:lpstr>
      <vt:lpstr>F-tényező táblázat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Szögi László</dc:creator>
  <cp:lastModifiedBy>Szögi László</cp:lastModifiedBy>
  <cp:lastPrinted>2024-12-14T00:52:42Z</cp:lastPrinted>
  <dcterms:created xsi:type="dcterms:W3CDTF">2023-10-17T07:30:59Z</dcterms:created>
  <dcterms:modified xsi:type="dcterms:W3CDTF">2025-05-14T11:54:15Z</dcterms:modified>
</cp:coreProperties>
</file>