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U:\Magyar Evezős Szövetség\4000_Beszámoló\2024\"/>
    </mc:Choice>
  </mc:AlternateContent>
  <xr:revisionPtr revIDLastSave="0" documentId="13_ncr:1_{D66E15D7-C7E0-4FE2-8551-8D60C6C273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égleges főkönyv" sheetId="2" r:id="rId1"/>
    <sheet name="mérleg" sheetId="3" r:id="rId2"/>
    <sheet name="eredmény" sheetId="4" r:id="rId3"/>
    <sheet name="repi" sheetId="5" r:id="rId4"/>
    <sheet name="nyitott szállító" sheetId="11" r:id="rId5"/>
    <sheet name="nyitott vevő" sheetId="12" r:id="rId6"/>
    <sheet name="eszköz kivonat" sheetId="15" r:id="rId7"/>
    <sheet name="eszköztükör" sheetId="16" r:id="rId8"/>
    <sheet name="161" sheetId="14" r:id="rId9"/>
    <sheet name="nyitó főkönyv" sheetId="19" r:id="rId10"/>
  </sheets>
  <definedNames>
    <definedName name="_xlnm._FilterDatabase" localSheetId="3" hidden="1">repi!$A$8:$Q$26</definedName>
  </definedNames>
  <calcPr calcId="191029"/>
  <pivotCaches>
    <pivotCache cacheId="4" r:id="rId11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0" i="11" l="1"/>
  <c r="N89" i="11"/>
  <c r="L125" i="12"/>
  <c r="L124" i="12"/>
  <c r="M538" i="15"/>
  <c r="M537" i="15"/>
  <c r="M536" i="15"/>
  <c r="M535" i="15"/>
  <c r="M534" i="15"/>
  <c r="O26" i="5"/>
  <c r="O11" i="5"/>
  <c r="O12" i="5"/>
  <c r="O13" i="5"/>
  <c r="O14" i="5"/>
  <c r="O15" i="5" s="1"/>
  <c r="O16" i="5" s="1"/>
  <c r="O17" i="5" s="1"/>
  <c r="O18" i="5" s="1"/>
  <c r="O19" i="5" s="1"/>
  <c r="O20" i="5" s="1"/>
  <c r="O21" i="5" s="1"/>
  <c r="O22" i="5" s="1"/>
  <c r="O23" i="5" s="1"/>
  <c r="O24" i="5" s="1"/>
  <c r="O25" i="5" s="1"/>
  <c r="O10" i="5"/>
  <c r="O9" i="5"/>
  <c r="M26" i="5"/>
  <c r="L23" i="14" l="1"/>
  <c r="K23" i="14"/>
  <c r="M23" i="14" s="1"/>
  <c r="M10" i="14"/>
  <c r="M11" i="14" s="1"/>
  <c r="M12" i="14" s="1"/>
  <c r="M13" i="14" s="1"/>
  <c r="M14" i="14" s="1"/>
  <c r="M15" i="14" s="1"/>
  <c r="M16" i="14" s="1"/>
  <c r="M17" i="14" s="1"/>
  <c r="M18" i="14" s="1"/>
  <c r="M19" i="14" s="1"/>
  <c r="M20" i="14" s="1"/>
  <c r="M21" i="14" s="1"/>
  <c r="M22" i="14" s="1"/>
  <c r="G549" i="16"/>
  <c r="G548" i="16"/>
  <c r="G556" i="16"/>
  <c r="G555" i="16"/>
  <c r="G554" i="16"/>
  <c r="G553" i="16"/>
  <c r="G552" i="16"/>
  <c r="G551" i="16"/>
  <c r="G550" i="16"/>
  <c r="G547" i="16"/>
  <c r="G546" i="16"/>
</calcChain>
</file>

<file path=xl/sharedStrings.xml><?xml version="1.0" encoding="utf-8"?>
<sst xmlns="http://schemas.openxmlformats.org/spreadsheetml/2006/main" count="9516" uniqueCount="2213">
  <si>
    <t>1141</t>
  </si>
  <si>
    <t>Szofverek</t>
  </si>
  <si>
    <t>1149</t>
  </si>
  <si>
    <t>Szoftverek terv szerinti écs</t>
  </si>
  <si>
    <t>11</t>
  </si>
  <si>
    <t>IMMATERIÁLIS JAVAK</t>
  </si>
  <si>
    <t>1221</t>
  </si>
  <si>
    <t>Népszigeti evezős telep</t>
  </si>
  <si>
    <t>1222</t>
  </si>
  <si>
    <t>Erzsébet telep</t>
  </si>
  <si>
    <t>1229</t>
  </si>
  <si>
    <t>Telepek terv szerinti écs</t>
  </si>
  <si>
    <t>1241</t>
  </si>
  <si>
    <t>Csongrádi Vízügyi  Sport E LF</t>
  </si>
  <si>
    <t>1242</t>
  </si>
  <si>
    <t>Budapest evezős Egyesület</t>
  </si>
  <si>
    <t>1243</t>
  </si>
  <si>
    <t>Csepeli Evezős Klub  létesítmény fejlesztés</t>
  </si>
  <si>
    <t>1244</t>
  </si>
  <si>
    <t>Szolnoki Projekt</t>
  </si>
  <si>
    <t>1245</t>
  </si>
  <si>
    <t>Tata_ Tóváros vízisport E. evezős  korszerűsítés</t>
  </si>
  <si>
    <t>1246</t>
  </si>
  <si>
    <t>Külker Evezős Klub Óbudai lét. fejl</t>
  </si>
  <si>
    <t>1247</t>
  </si>
  <si>
    <t>Pro Rekreatione építőipari szolg</t>
  </si>
  <si>
    <t>1248</t>
  </si>
  <si>
    <t>Ganz vill.Ev. Klub Stég</t>
  </si>
  <si>
    <t>1249</t>
  </si>
  <si>
    <t>Vizisport Ingatlan</t>
  </si>
  <si>
    <t>129</t>
  </si>
  <si>
    <t>Ingatlanok terv szerinti értékcsökkenése</t>
  </si>
  <si>
    <t>12</t>
  </si>
  <si>
    <t>INGATLANOK ÉS KAPCSOLÓDÓ VAGYONI ÉRTÉKŰ JOGOK</t>
  </si>
  <si>
    <t>131</t>
  </si>
  <si>
    <t>Termelő gépek, berendezések, szerszámok, gyártóeszközök</t>
  </si>
  <si>
    <t>139</t>
  </si>
  <si>
    <t>Műszaki berendezések, gépek, járművek terv szerinti értékcsökkenése</t>
  </si>
  <si>
    <t>13</t>
  </si>
  <si>
    <t>MŰSZAKI BERENDEZÉSEK, GÉPEK, JÁRMŰVEK</t>
  </si>
  <si>
    <t>142</t>
  </si>
  <si>
    <t>Egyéb járművek</t>
  </si>
  <si>
    <t>1431</t>
  </si>
  <si>
    <t>Irodai berendezések, felszerelések</t>
  </si>
  <si>
    <t>1432</t>
  </si>
  <si>
    <t>Számítástechnikai eszközök</t>
  </si>
  <si>
    <t>144</t>
  </si>
  <si>
    <t>Üzemkörön kívüli berendezések, felszerelések, járművek</t>
  </si>
  <si>
    <t>1451</t>
  </si>
  <si>
    <t>Evezős hajók, gépek, lapátok</t>
  </si>
  <si>
    <t>1452</t>
  </si>
  <si>
    <t>Egyéb sporteszközök</t>
  </si>
  <si>
    <t>1453</t>
  </si>
  <si>
    <t>Egyéb felszerelések</t>
  </si>
  <si>
    <t>1461</t>
  </si>
  <si>
    <t>Kisértékű tárgyi eszközök</t>
  </si>
  <si>
    <t>1491</t>
  </si>
  <si>
    <t>Irodai berendezések, felszerelések  terv.sz. écs</t>
  </si>
  <si>
    <t>1492</t>
  </si>
  <si>
    <t>Gépjárművek, utánfutók terv sz. écs</t>
  </si>
  <si>
    <t>1493</t>
  </si>
  <si>
    <t>Számítástechnikai eszközök terv sz. écs</t>
  </si>
  <si>
    <t>1494</t>
  </si>
  <si>
    <t>Egyéb felszerelések  értékcsökkenése</t>
  </si>
  <si>
    <t>1495</t>
  </si>
  <si>
    <t>Evezős hajók, gépek lapátok terv szerinti écs</t>
  </si>
  <si>
    <t>1496</t>
  </si>
  <si>
    <t>Egyéb sporteszközök terv szerinti écs</t>
  </si>
  <si>
    <t>1497</t>
  </si>
  <si>
    <t>Kisértékű tárgyi eszközök écs</t>
  </si>
  <si>
    <t>14</t>
  </si>
  <si>
    <t>EGYÉB BERENDEZÉSEK, FELSZERELÉSEK, JÁRMŰVEK</t>
  </si>
  <si>
    <t>161</t>
  </si>
  <si>
    <t>Befejezetlen beruházások</t>
  </si>
  <si>
    <t>162</t>
  </si>
  <si>
    <t>Felújítások (befejezetlen) -Vizisport utcai ingatlan</t>
  </si>
  <si>
    <t>16</t>
  </si>
  <si>
    <t>BERUHÁZÁSOK (FELÚJÍTÁSOK)</t>
  </si>
  <si>
    <t>171</t>
  </si>
  <si>
    <t>Tartós részesedés kapcsolt vállalkozásban</t>
  </si>
  <si>
    <t>17</t>
  </si>
  <si>
    <t>TULAJDONI RÉSZESEDÉST JELENTŐ BEFEKTETÉSEK (TARTÓS RÉSZESEDÉSEK)</t>
  </si>
  <si>
    <t>1</t>
  </si>
  <si>
    <t>BEFEKTETETT ESZKÖZÖK</t>
  </si>
  <si>
    <t>3111</t>
  </si>
  <si>
    <t>Vevőkövetelések forintban</t>
  </si>
  <si>
    <t>315</t>
  </si>
  <si>
    <t>Belföldi követelések értékvesztése és annak visszaírása</t>
  </si>
  <si>
    <t>3171</t>
  </si>
  <si>
    <t>Devizás vevőkövetelések</t>
  </si>
  <si>
    <t>31</t>
  </si>
  <si>
    <t>KÖVETELÉSEK ÁRUSZÁLLÍTÁSBÓL ÉS SZOLGÁLTATÁSBÓL (VEVŐK)</t>
  </si>
  <si>
    <t>3532</t>
  </si>
  <si>
    <t>Szolgáltatásokra adott előlegek</t>
  </si>
  <si>
    <t>3539</t>
  </si>
  <si>
    <t>Egyéb adott előlegek</t>
  </si>
  <si>
    <t>356</t>
  </si>
  <si>
    <t>Adott előleg</t>
  </si>
  <si>
    <t>35</t>
  </si>
  <si>
    <t>ADOTT ELŐLEGEK</t>
  </si>
  <si>
    <t>3611</t>
  </si>
  <si>
    <t>Munkavállalóknak folyósított előlegek</t>
  </si>
  <si>
    <t>3681</t>
  </si>
  <si>
    <t>Halasztott levonható ÁFA</t>
  </si>
  <si>
    <t>3685</t>
  </si>
  <si>
    <t>Neptun rövid lejáratú kölcsön</t>
  </si>
  <si>
    <t>3687</t>
  </si>
  <si>
    <t>Óvadék</t>
  </si>
  <si>
    <t>3688</t>
  </si>
  <si>
    <t>Dupla utalás</t>
  </si>
  <si>
    <t>36</t>
  </si>
  <si>
    <t>EGYÉB KÖVETELÉSEK</t>
  </si>
  <si>
    <t>3811</t>
  </si>
  <si>
    <t>Pénztár-számla</t>
  </si>
  <si>
    <t>3821</t>
  </si>
  <si>
    <t>Valutapénztár-számla EUR</t>
  </si>
  <si>
    <t>3823</t>
  </si>
  <si>
    <t>Valutapénztár USD</t>
  </si>
  <si>
    <t>3824</t>
  </si>
  <si>
    <t>Valutapénztár CHF</t>
  </si>
  <si>
    <t>3825</t>
  </si>
  <si>
    <t>Valutapénztár CZK</t>
  </si>
  <si>
    <t>38291</t>
  </si>
  <si>
    <t>Valutapénztár PLN</t>
  </si>
  <si>
    <t>38292</t>
  </si>
  <si>
    <t>Valutapénztár HRK</t>
  </si>
  <si>
    <t>3841</t>
  </si>
  <si>
    <t>3842</t>
  </si>
  <si>
    <t>Elszámolási betét szla OTP 20606392</t>
  </si>
  <si>
    <t>3844</t>
  </si>
  <si>
    <t>Elszámolási betét szla OTP EUR -00435880</t>
  </si>
  <si>
    <t>3845</t>
  </si>
  <si>
    <t>Gránit Fejlesztési szla 10353127</t>
  </si>
  <si>
    <t>3891</t>
  </si>
  <si>
    <t>Pénztár és betétszámla közötti átvezetések</t>
  </si>
  <si>
    <t>3892</t>
  </si>
  <si>
    <t>Bankszámlák közötti átvezetések</t>
  </si>
  <si>
    <t>3894</t>
  </si>
  <si>
    <t>Valuta pénztár és betétszámla közötti átvezetések</t>
  </si>
  <si>
    <t>3899</t>
  </si>
  <si>
    <t>Technikai átvezetési számla</t>
  </si>
  <si>
    <t>38</t>
  </si>
  <si>
    <t>PÉNZESZKÖZÖK</t>
  </si>
  <si>
    <t>3913</t>
  </si>
  <si>
    <t>Árbevétel, egyéb bevétel elhatárolása 1600/2014</t>
  </si>
  <si>
    <t>3923</t>
  </si>
  <si>
    <t>Költségek, egyéb fizetett kamatok, egyéb ráfordítások elhatárolása</t>
  </si>
  <si>
    <t>39</t>
  </si>
  <si>
    <t>AKTÍV IDŐBELI ELHATÁROLÁSOK</t>
  </si>
  <si>
    <t>3</t>
  </si>
  <si>
    <t>KÖVETELÉSEK, PÉNZÜGYI ESZKÖZÖK ÉS AKTÍV IDŐBELI ELHATÁROLÁSOK</t>
  </si>
  <si>
    <t>413</t>
  </si>
  <si>
    <t>Eredménytartalék</t>
  </si>
  <si>
    <t>419</t>
  </si>
  <si>
    <t>Adózott eredmény</t>
  </si>
  <si>
    <t>41</t>
  </si>
  <si>
    <t>SAJÁT TŐKE</t>
  </si>
  <si>
    <t>4541</t>
  </si>
  <si>
    <t>Belföldi szállítók</t>
  </si>
  <si>
    <t>4542</t>
  </si>
  <si>
    <t>Külföldi szállítók</t>
  </si>
  <si>
    <t>45</t>
  </si>
  <si>
    <t>RÖVID LEJÁRATÚ KÖTELEZETTSÉGEK</t>
  </si>
  <si>
    <t>46303</t>
  </si>
  <si>
    <t>Magánszemélytől levont SZJA előírás (950)</t>
  </si>
  <si>
    <t>46306</t>
  </si>
  <si>
    <t>Levont EKHO előírás</t>
  </si>
  <si>
    <t>46312</t>
  </si>
  <si>
    <t>APEH bírság, késedelmi pótlék</t>
  </si>
  <si>
    <t>46314</t>
  </si>
  <si>
    <t>Közteher egysz. fogl. előírás</t>
  </si>
  <si>
    <t>46316</t>
  </si>
  <si>
    <t>Szociális hozzájárulási adó előírás</t>
  </si>
  <si>
    <t>46403</t>
  </si>
  <si>
    <t>SZJA (950) msz-től levont 290 pénzügyi teljesítés</t>
  </si>
  <si>
    <t>46404</t>
  </si>
  <si>
    <t>Kifizetői szja 103 teljesítése</t>
  </si>
  <si>
    <t>46406</t>
  </si>
  <si>
    <t>Levont EKHO pénzügyi teljesítése</t>
  </si>
  <si>
    <t>46411</t>
  </si>
  <si>
    <t>NAV - belföldi gépjárműadó befizetése</t>
  </si>
  <si>
    <t>46414</t>
  </si>
  <si>
    <t>Közteher egysz. fogl. befizetése</t>
  </si>
  <si>
    <t>46416</t>
  </si>
  <si>
    <t>Szociális hozzájárulás adó befizetése</t>
  </si>
  <si>
    <t>4661</t>
  </si>
  <si>
    <t>Szállítói és egyéb beszerzések előzetesen felszámított áfa</t>
  </si>
  <si>
    <t>4663</t>
  </si>
  <si>
    <t>Közösségen belüli termékbeszerzés után levonható áfa</t>
  </si>
  <si>
    <t>4664</t>
  </si>
  <si>
    <t>EU szolgáltatás igénybevétel után levonható áfa</t>
  </si>
  <si>
    <t>4671</t>
  </si>
  <si>
    <t>Fizetendő áfa</t>
  </si>
  <si>
    <t>4673</t>
  </si>
  <si>
    <t>Közösségen belüli termékbeszerzés után fizetendő áfa</t>
  </si>
  <si>
    <t>4674</t>
  </si>
  <si>
    <t>EU szolgáltatás igénybevétel után fizetendő áfa</t>
  </si>
  <si>
    <t>4682</t>
  </si>
  <si>
    <t>Tárgyévi áfa pü elszámolása</t>
  </si>
  <si>
    <t>46</t>
  </si>
  <si>
    <t>Számlaosztály</t>
  </si>
  <si>
    <t>4711</t>
  </si>
  <si>
    <t>Keresetelszámolási számla</t>
  </si>
  <si>
    <t>4734</t>
  </si>
  <si>
    <t>Biztosítottaktól levont TB járulék</t>
  </si>
  <si>
    <t>4744</t>
  </si>
  <si>
    <t>Biztosítottaktól levont TB járulék pü-i rendezése</t>
  </si>
  <si>
    <t>47</t>
  </si>
  <si>
    <t>4811</t>
  </si>
  <si>
    <t>Befolyt, elszámolt EMMI bev. KSF6 16593-2/2017</t>
  </si>
  <si>
    <t>4812</t>
  </si>
  <si>
    <t>Befolyt, elsz bevételből TE vásárlás 2014</t>
  </si>
  <si>
    <t>4813</t>
  </si>
  <si>
    <t>4815</t>
  </si>
  <si>
    <t>4821</t>
  </si>
  <si>
    <t>Mérlegfordulónap előtti időszakot terhelő költségek, ráfordítások elhatárolása</t>
  </si>
  <si>
    <t>4822</t>
  </si>
  <si>
    <t>Befolyt, elsz. bevételből TE vásárlás 2015</t>
  </si>
  <si>
    <t>4823</t>
  </si>
  <si>
    <t>4824</t>
  </si>
  <si>
    <t>Befolyt, elsz. bevételből TE vásárlás 2017</t>
  </si>
  <si>
    <t>4825</t>
  </si>
  <si>
    <t>Befolyt, elsz. bevételből TE vásárlás 2018</t>
  </si>
  <si>
    <t>4826</t>
  </si>
  <si>
    <t>Befolyt, elszámolt bev. LF4 BMSK III/142-156/2016 elhatárolás</t>
  </si>
  <si>
    <t>4829</t>
  </si>
  <si>
    <t>Befolyt, elszámolt bevételből TE vásárlás 2019</t>
  </si>
  <si>
    <t>48</t>
  </si>
  <si>
    <t>PASSZÍV IDŐBELI ELHATÁROLÁSOK</t>
  </si>
  <si>
    <t>491</t>
  </si>
  <si>
    <t>Nyitómérleg számla</t>
  </si>
  <si>
    <t>49</t>
  </si>
  <si>
    <t>ÉVI MÉRLEGSZÁMLÁK</t>
  </si>
  <si>
    <t>4</t>
  </si>
  <si>
    <t>FORRÁSOK</t>
  </si>
  <si>
    <t>5112</t>
  </si>
  <si>
    <t>Éven belül elhasználódó sporteszköz</t>
  </si>
  <si>
    <t>5114</t>
  </si>
  <si>
    <t>Szereléshez, karbantartáshoz használt anyagok</t>
  </si>
  <si>
    <t>5115</t>
  </si>
  <si>
    <t>Sportruházat</t>
  </si>
  <si>
    <t>5116</t>
  </si>
  <si>
    <t>Takarító, tisztítószerek</t>
  </si>
  <si>
    <t>5119</t>
  </si>
  <si>
    <t>Üzemanyagköltség</t>
  </si>
  <si>
    <t>511</t>
  </si>
  <si>
    <t>Vásárolt anyagok költségei</t>
  </si>
  <si>
    <t>5122</t>
  </si>
  <si>
    <t>Irodaszer, nyomtatvány</t>
  </si>
  <si>
    <t>512</t>
  </si>
  <si>
    <t>Egy éven belül elhasználódó anyagi eszközök költségei</t>
  </si>
  <si>
    <t>5131</t>
  </si>
  <si>
    <t>Érmek -Serlegek, dijjak , zászlók stb.</t>
  </si>
  <si>
    <t>5139</t>
  </si>
  <si>
    <t>Járművek anyagktg.</t>
  </si>
  <si>
    <t>513</t>
  </si>
  <si>
    <t>Egyéb anyagköltség</t>
  </si>
  <si>
    <t>519</t>
  </si>
  <si>
    <t>Egyéb anyag</t>
  </si>
  <si>
    <t>51</t>
  </si>
  <si>
    <t>ANYAGKÖLTSÉG</t>
  </si>
  <si>
    <t>5215</t>
  </si>
  <si>
    <t>Szállítás-rakodás, raktározás költségei</t>
  </si>
  <si>
    <t>521</t>
  </si>
  <si>
    <t>5222</t>
  </si>
  <si>
    <t>Ingatlan fenntartási ktg, közös ktg</t>
  </si>
  <si>
    <t>5223</t>
  </si>
  <si>
    <t>Ingatlan bérleti díj</t>
  </si>
  <si>
    <t>5225</t>
  </si>
  <si>
    <t>Gépjármű bérleti díj</t>
  </si>
  <si>
    <t>5226</t>
  </si>
  <si>
    <t>Létesítményhasználat, terem bérleti díj</t>
  </si>
  <si>
    <t>5227</t>
  </si>
  <si>
    <t>Sporteszközök bérleti díja</t>
  </si>
  <si>
    <t>5229</t>
  </si>
  <si>
    <t>Egyéb bérleti díjak</t>
  </si>
  <si>
    <t>522</t>
  </si>
  <si>
    <t>Bérleti díjak</t>
  </si>
  <si>
    <t>5233</t>
  </si>
  <si>
    <t>Gépjármű karbantartás</t>
  </si>
  <si>
    <t>5235</t>
  </si>
  <si>
    <t>Egyéb karbantartás</t>
  </si>
  <si>
    <t>5236</t>
  </si>
  <si>
    <t>Számítástechnikai szolgáltatás és terméktámogatás</t>
  </si>
  <si>
    <t>5237</t>
  </si>
  <si>
    <t>Áram díj</t>
  </si>
  <si>
    <t>5238</t>
  </si>
  <si>
    <t>Víz- és csatornadíj</t>
  </si>
  <si>
    <t>523</t>
  </si>
  <si>
    <t>Karbantartási költségek</t>
  </si>
  <si>
    <t>5241</t>
  </si>
  <si>
    <t>Reklám, PR, hirdetési ktg., filmgyártás</t>
  </si>
  <si>
    <t>5242</t>
  </si>
  <si>
    <t>Hulladékgazdálkodás</t>
  </si>
  <si>
    <t>524</t>
  </si>
  <si>
    <t>Hírdetés, reklám, propaganda költségek</t>
  </si>
  <si>
    <t>525</t>
  </si>
  <si>
    <t>Oktatás és továbbképzés költségei</t>
  </si>
  <si>
    <t>5261</t>
  </si>
  <si>
    <t>Belföldi utazási költségek</t>
  </si>
  <si>
    <t>5262</t>
  </si>
  <si>
    <t>Külföldi utazási költségek</t>
  </si>
  <si>
    <t>526</t>
  </si>
  <si>
    <t>Utazási és kiküldetési költségek (napidíj nélkül)</t>
  </si>
  <si>
    <t>527</t>
  </si>
  <si>
    <t>Könyvviteli  és könyvvizsgálati szolgáltatások költségei</t>
  </si>
  <si>
    <t>528</t>
  </si>
  <si>
    <t>Ügyvédi ktg- közjegyzői dij</t>
  </si>
  <si>
    <t>5291</t>
  </si>
  <si>
    <t>Posta- és futárköltség</t>
  </si>
  <si>
    <t>5292</t>
  </si>
  <si>
    <t>Nyomdai, nyomtatási, szerkesztési és kapcs. előkészítési munkák</t>
  </si>
  <si>
    <t>5294</t>
  </si>
  <si>
    <t>2024. évi evezős EB Szeged - saját rendezésű veryeny költségei</t>
  </si>
  <si>
    <t>5295</t>
  </si>
  <si>
    <t>Telefon, internet és tv szolgáltatás</t>
  </si>
  <si>
    <t>5296</t>
  </si>
  <si>
    <t>Egészségügyi szolgáltatás, vízimentés</t>
  </si>
  <si>
    <t>5298</t>
  </si>
  <si>
    <t>Érdekképviseleti, kamarai, egyéb tagdíj</t>
  </si>
  <si>
    <t>52991</t>
  </si>
  <si>
    <t>Sportszolgáltatás</t>
  </si>
  <si>
    <t>52993</t>
  </si>
  <si>
    <t>Autópályadíj, parkolás</t>
  </si>
  <si>
    <t>52994</t>
  </si>
  <si>
    <t>Irodai szolgáltatás, adatfeldolgozás költsége</t>
  </si>
  <si>
    <t>52995</t>
  </si>
  <si>
    <t>Tanácsadási díjak</t>
  </si>
  <si>
    <t>52996</t>
  </si>
  <si>
    <t>Belföldi verseny ktg (regisztráció, stb)</t>
  </si>
  <si>
    <t>52997</t>
  </si>
  <si>
    <t>Külföldi versenyek költségei</t>
  </si>
  <si>
    <t>52998</t>
  </si>
  <si>
    <t>Egyéb Költségek</t>
  </si>
  <si>
    <t>52999</t>
  </si>
  <si>
    <t>Egyéb ig. szolg</t>
  </si>
  <si>
    <t>529</t>
  </si>
  <si>
    <t>Egyéb igénybe vett szolgáltatások költségei</t>
  </si>
  <si>
    <t>52</t>
  </si>
  <si>
    <t>IGÉNYBEVETT SZOLGÁLTATÁSOK KÖLTSÉGEI</t>
  </si>
  <si>
    <t>531</t>
  </si>
  <si>
    <t>Hatósági igazgatási, szolgáltatási díjak, illetékek</t>
  </si>
  <si>
    <t>5321</t>
  </si>
  <si>
    <t>Bankköltség</t>
  </si>
  <si>
    <t>5325</t>
  </si>
  <si>
    <t>532</t>
  </si>
  <si>
    <t>Pénzügyi, befektetési szolgáltatási díjak</t>
  </si>
  <si>
    <t>5331</t>
  </si>
  <si>
    <t>Vagyonbiztosítás</t>
  </si>
  <si>
    <t>5332</t>
  </si>
  <si>
    <t>KGFB, CASCO</t>
  </si>
  <si>
    <t>5334</t>
  </si>
  <si>
    <t>Szállítmány biztosítás</t>
  </si>
  <si>
    <t>5335</t>
  </si>
  <si>
    <t>Személy biztosítás</t>
  </si>
  <si>
    <t>5336</t>
  </si>
  <si>
    <t>Felelősség biztosítás</t>
  </si>
  <si>
    <t>5339</t>
  </si>
  <si>
    <t>Egyéb biztosítás</t>
  </si>
  <si>
    <t>533</t>
  </si>
  <si>
    <t>Biztosítási díj</t>
  </si>
  <si>
    <t>53</t>
  </si>
  <si>
    <t>EGYÉB SZOLGÁLTATÁSOK KÖLTSÉGEI</t>
  </si>
  <si>
    <t>541</t>
  </si>
  <si>
    <t>Bérköltség</t>
  </si>
  <si>
    <t>542</t>
  </si>
  <si>
    <t>Egyszerűsített foglalkozás, alkalmi bér</t>
  </si>
  <si>
    <t>54</t>
  </si>
  <si>
    <t>BÉRKÖLTSÉG</t>
  </si>
  <si>
    <t>5515</t>
  </si>
  <si>
    <t>Humán-egészségügyi szolgáltatás</t>
  </si>
  <si>
    <t>5519</t>
  </si>
  <si>
    <t>Egyéb személyi jellegű kifiz/ jóléti ktg</t>
  </si>
  <si>
    <t>551</t>
  </si>
  <si>
    <t>Munkavállalóknak, tagoknak fizetett személyi jellegű kifizetések</t>
  </si>
  <si>
    <t>5591</t>
  </si>
  <si>
    <t>Reprezentációs ktg</t>
  </si>
  <si>
    <t>5595</t>
  </si>
  <si>
    <t>Edzőtábori  és sport rendezvényi étel- ital fogyasztás</t>
  </si>
  <si>
    <t>559</t>
  </si>
  <si>
    <t>Egyéb személyi jellegű kifizetések</t>
  </si>
  <si>
    <t>55</t>
  </si>
  <si>
    <t>SZEMÉLYI JELLEGŰ RÁFORDÍTÁSOK</t>
  </si>
  <si>
    <t>563</t>
  </si>
  <si>
    <t>Tételes közteher</t>
  </si>
  <si>
    <t>566</t>
  </si>
  <si>
    <t>Szociális hozzájárulási adó</t>
  </si>
  <si>
    <t>56</t>
  </si>
  <si>
    <t>BÉRJÁRULÉKOK</t>
  </si>
  <si>
    <t>571</t>
  </si>
  <si>
    <t>Terv szerinti értékcsökkenési leírás</t>
  </si>
  <si>
    <t>572</t>
  </si>
  <si>
    <t>Használatbavételkor egy összegben elszámolt értékcsökkenési leírás</t>
  </si>
  <si>
    <t>57</t>
  </si>
  <si>
    <t>ÉRTÉKCSÖKKENÉSI LEÍRÁS</t>
  </si>
  <si>
    <t>5</t>
  </si>
  <si>
    <t>KÖLTSÉGNEMEK</t>
  </si>
  <si>
    <t>8141</t>
  </si>
  <si>
    <t>ELÁBÉ belföldi termék</t>
  </si>
  <si>
    <t>8157</t>
  </si>
  <si>
    <t>Továbbszámlázott tanmedence- létesítményhasználati dij</t>
  </si>
  <si>
    <t>8158</t>
  </si>
  <si>
    <t>Továbbszámlázott bérleti díj</t>
  </si>
  <si>
    <t>8159</t>
  </si>
  <si>
    <t>Továbbszámlázott - egyéb ktg</t>
  </si>
  <si>
    <t>81</t>
  </si>
  <si>
    <t>ANYAGJELLEGŰ RÁFORDÍTÁSOK</t>
  </si>
  <si>
    <t>8632</t>
  </si>
  <si>
    <t>Bírságok, kötbérek, fekbérek, késedelmi kamatok, kártérítések</t>
  </si>
  <si>
    <t>8634</t>
  </si>
  <si>
    <t>Költségek (ráfordítások) ellentételezésére adott támogatás, juttatás</t>
  </si>
  <si>
    <t>8677</t>
  </si>
  <si>
    <t>Műhelytámogatás 70%</t>
  </si>
  <si>
    <t>8696</t>
  </si>
  <si>
    <t>Kerekítési különbözet</t>
  </si>
  <si>
    <t>8699</t>
  </si>
  <si>
    <t>Egyéb ráfordítás</t>
  </si>
  <si>
    <t>86</t>
  </si>
  <si>
    <t>EGYÉB RÁFORDÍTÁSOK</t>
  </si>
  <si>
    <t>8762</t>
  </si>
  <si>
    <t>Külföldi pénzértékre szóló eszközök és kötelezettségek pénzügyileg rendezett árfolyamvesztesége</t>
  </si>
  <si>
    <t>87</t>
  </si>
  <si>
    <t>PÉNZÜGYI MŰVELETEK RÁFORDÍTÁSAI</t>
  </si>
  <si>
    <t>8</t>
  </si>
  <si>
    <t>ÉRTÉKESÍTÉS ELSZÁMOLT ÖNKÖLTSÉGE ÉS RÁFORDÍTÁSOK</t>
  </si>
  <si>
    <t>9121</t>
  </si>
  <si>
    <t>Nevezési, részvételi díjak</t>
  </si>
  <si>
    <t>9131</t>
  </si>
  <si>
    <t>Licensz díj</t>
  </si>
  <si>
    <t>9153</t>
  </si>
  <si>
    <t>91</t>
  </si>
  <si>
    <t>BELFÖLDI ÉRTÉKESÍTÉS ÁRBEVÉTELE</t>
  </si>
  <si>
    <t>9631</t>
  </si>
  <si>
    <t>Káreseményekkel kapcsolatos bevételek</t>
  </si>
  <si>
    <t>967182</t>
  </si>
  <si>
    <t>Támogatás - HM VGH Sportszakma/188-4/2023 T.O sz N EP 2024 01</t>
  </si>
  <si>
    <t>967208</t>
  </si>
  <si>
    <t>9675</t>
  </si>
  <si>
    <t>SZJA 1% bevétele</t>
  </si>
  <si>
    <t>Tagdíj</t>
  </si>
  <si>
    <t>9696</t>
  </si>
  <si>
    <t>96</t>
  </si>
  <si>
    <t>EGYÉB BEVÉTELEK</t>
  </si>
  <si>
    <t>9748</t>
  </si>
  <si>
    <t>Bankkamat</t>
  </si>
  <si>
    <t>9762</t>
  </si>
  <si>
    <t>Külföldi pénzértékre szóló eszközök és kötelezettségek pénzügyileg rendezett árfolyamnyeresége</t>
  </si>
  <si>
    <t>97</t>
  </si>
  <si>
    <t>PÉNZÜGYI MŰVELETEK BEVÉTELEI</t>
  </si>
  <si>
    <t>9</t>
  </si>
  <si>
    <t>ÉRTÉKESÍTÉS ÁRBEVÉTELE ÉS BEVÉTELEK</t>
  </si>
  <si>
    <t>KÉSZLETEK</t>
  </si>
  <si>
    <t>1-9 Számlaosztály összesen:</t>
  </si>
  <si>
    <t>1-4 Számlaosztály összesen</t>
  </si>
  <si>
    <t>5    Számlaosztály összesen</t>
  </si>
  <si>
    <t>8-9 Számlaosztály összesen</t>
  </si>
  <si>
    <t>5-9 Számlaosztály összesen</t>
  </si>
  <si>
    <t>Főkönyvi kivonat</t>
  </si>
  <si>
    <t>2023. január - december</t>
  </si>
  <si>
    <t>Magyar Evezős Szövetség (1146 Budapest Istvánmezei út 1-3.) (Adószám: 18158603-2-42)</t>
  </si>
  <si>
    <t>ComboSoft Pénzügyi-Számviteli Rendszer</t>
  </si>
  <si>
    <t>Fkvi. szla</t>
  </si>
  <si>
    <t>Megnevezés</t>
  </si>
  <si>
    <t>Forgalom     tartozik</t>
  </si>
  <si>
    <t>Forgalom     követel</t>
  </si>
  <si>
    <t>Egyenleg     tartozik</t>
  </si>
  <si>
    <t>Egyenleg     követel</t>
  </si>
  <si>
    <t>Főkönyvi számlalap</t>
  </si>
  <si>
    <t>K. idő</t>
  </si>
  <si>
    <t>Teljesítés ideje</t>
  </si>
  <si>
    <t>Ellen szla</t>
  </si>
  <si>
    <t>Típ</t>
  </si>
  <si>
    <t>Biz.szám</t>
  </si>
  <si>
    <t>Nyilv. szám</t>
  </si>
  <si>
    <t>Számla szám</t>
  </si>
  <si>
    <t>Partner</t>
  </si>
  <si>
    <t>Jogcím</t>
  </si>
  <si>
    <t>Gyűjtő1</t>
  </si>
  <si>
    <t>Megjegyzés</t>
  </si>
  <si>
    <t>161 Befejezetlen beruházások</t>
  </si>
  <si>
    <t>jan.</t>
  </si>
  <si>
    <t>K</t>
  </si>
  <si>
    <t/>
  </si>
  <si>
    <t>N</t>
  </si>
  <si>
    <t>2023. évi nyitó</t>
  </si>
  <si>
    <t>Egyéb forgalom</t>
  </si>
  <si>
    <t>S</t>
  </si>
  <si>
    <t>BS/95/2023</t>
  </si>
  <si>
    <t>TH-2023-3</t>
  </si>
  <si>
    <t>Th-stúdió Kft.</t>
  </si>
  <si>
    <t>Geodéziai felmérés, koncepcióterv, költségbecslés</t>
  </si>
  <si>
    <t>Beszerzés</t>
  </si>
  <si>
    <t>ápr.</t>
  </si>
  <si>
    <t>máj.</t>
  </si>
  <si>
    <t>LED monitor</t>
  </si>
  <si>
    <t>jún.</t>
  </si>
  <si>
    <t>Rendezői szék 2db</t>
  </si>
  <si>
    <t>LG smart Tv</t>
  </si>
  <si>
    <t>"MESZ" kordon molinók, 3 féle</t>
  </si>
  <si>
    <t>júl.</t>
  </si>
  <si>
    <t>F&amp;L Solution Kft.</t>
  </si>
  <si>
    <t>Wintech evezőslapát 10db</t>
  </si>
  <si>
    <t>Samsung G A23 5G 128GB DS Kész. - Fekete</t>
  </si>
  <si>
    <t>Forgalom mindösszesen</t>
  </si>
  <si>
    <t>Készült: 2024.05.16 05:58:38</t>
  </si>
  <si>
    <t>aug.</t>
  </si>
  <si>
    <t>Eszköz kivonat (SZT.)</t>
  </si>
  <si>
    <t>Leltári szám</t>
  </si>
  <si>
    <t>Me.</t>
  </si>
  <si>
    <t>Eszközcsoport</t>
  </si>
  <si>
    <t>Főkönyvi szám</t>
  </si>
  <si>
    <t>Aktiválás</t>
  </si>
  <si>
    <t>Gyártási szám</t>
  </si>
  <si>
    <t>Leírás</t>
  </si>
  <si>
    <t>Bruttó érték</t>
  </si>
  <si>
    <t>Maradvány érték</t>
  </si>
  <si>
    <t>Elszámolt. écs.</t>
  </si>
  <si>
    <t>Nettó érték</t>
  </si>
  <si>
    <t>1067</t>
  </si>
  <si>
    <t>Yamaha 20 LE-s motor 2 üt /5</t>
  </si>
  <si>
    <t>1 db</t>
  </si>
  <si>
    <t>Egyéb sporteszközök [1452,571]</t>
  </si>
  <si>
    <t>9.00%</t>
  </si>
  <si>
    <t>1120001</t>
  </si>
  <si>
    <t>Kerékpár 2663 DHS Fekete</t>
  </si>
  <si>
    <t>D1107025</t>
  </si>
  <si>
    <t>1120002</t>
  </si>
  <si>
    <t>Kerékpár 2663 DHS ezüst</t>
  </si>
  <si>
    <t>D1103014</t>
  </si>
  <si>
    <t>1120003</t>
  </si>
  <si>
    <t>Polár pulzusmérő szett</t>
  </si>
  <si>
    <t>1120004</t>
  </si>
  <si>
    <t>Kerékpár Görgő B'twin Hmoe</t>
  </si>
  <si>
    <t>1120005</t>
  </si>
  <si>
    <t>Kerékpár görgő B'twin Home</t>
  </si>
  <si>
    <t>1120006</t>
  </si>
  <si>
    <t>GPS óra</t>
  </si>
  <si>
    <t>1120007</t>
  </si>
  <si>
    <t>112013</t>
  </si>
  <si>
    <t>C2 scull lapát Smoothie 2 1 pár</t>
  </si>
  <si>
    <t>1154</t>
  </si>
  <si>
    <t>Digitális személymérleg -SECA</t>
  </si>
  <si>
    <t>14001</t>
  </si>
  <si>
    <t>C2 evezős ergométer</t>
  </si>
  <si>
    <t>8 db</t>
  </si>
  <si>
    <t>14002A</t>
  </si>
  <si>
    <t>C2 párevezős lapát</t>
  </si>
  <si>
    <t>10 db</t>
  </si>
  <si>
    <t>Evezős hajók, gépek, lapátok [1451,571]</t>
  </si>
  <si>
    <t>14002B</t>
  </si>
  <si>
    <t>C2 váltott evezős lapát</t>
  </si>
  <si>
    <t>5 db</t>
  </si>
  <si>
    <t>14003</t>
  </si>
  <si>
    <t>6 db</t>
  </si>
  <si>
    <t>14005</t>
  </si>
  <si>
    <t>Quad/Coxless Four hajó</t>
  </si>
  <si>
    <t>14006</t>
  </si>
  <si>
    <t>Adaptív hajó</t>
  </si>
  <si>
    <t>14007</t>
  </si>
  <si>
    <t>"Mini" egypárpárevezős hajó</t>
  </si>
  <si>
    <t>14009</t>
  </si>
  <si>
    <t>Hajószállító pótkocsi - XYP-265</t>
  </si>
  <si>
    <t>Egyéb járművek [142,571]</t>
  </si>
  <si>
    <t>20.00%</t>
  </si>
  <si>
    <t>14010</t>
  </si>
  <si>
    <t>Yamaha csónakmotor</t>
  </si>
  <si>
    <t>4 db</t>
  </si>
  <si>
    <t>14011</t>
  </si>
  <si>
    <t>ROTA szoftever</t>
  </si>
  <si>
    <t>Szoftverek [1141,571]</t>
  </si>
  <si>
    <t>14014</t>
  </si>
  <si>
    <t>Rendezvénysátor</t>
  </si>
  <si>
    <t>14016</t>
  </si>
  <si>
    <t>14017</t>
  </si>
  <si>
    <t>Concept2 evezősgép</t>
  </si>
  <si>
    <t>14018</t>
  </si>
  <si>
    <t>Concept2 váltott evezős lapát</t>
  </si>
  <si>
    <t>2 db</t>
  </si>
  <si>
    <t>14020</t>
  </si>
  <si>
    <t>SpeedCoach GPS védőgumival</t>
  </si>
  <si>
    <t>14021</t>
  </si>
  <si>
    <t>Cosmos Sirius tejsavtesztelő</t>
  </si>
  <si>
    <t>14026</t>
  </si>
  <si>
    <t>Martinolitól hajó ( touring boa)</t>
  </si>
  <si>
    <t>14027</t>
  </si>
  <si>
    <t>D-64 adaptív hajó</t>
  </si>
  <si>
    <t>14028</t>
  </si>
  <si>
    <t>D-61 hajó</t>
  </si>
  <si>
    <t>14030</t>
  </si>
  <si>
    <t>473 fittness kerékpár</t>
  </si>
  <si>
    <t>14033C</t>
  </si>
  <si>
    <t>Speed Coach GPS</t>
  </si>
  <si>
    <t>14034A</t>
  </si>
  <si>
    <t>Concept2 evezős ergométer</t>
  </si>
  <si>
    <t>14034B</t>
  </si>
  <si>
    <t>3 db</t>
  </si>
  <si>
    <t>2012/01</t>
  </si>
  <si>
    <t>Filippi ks nélk.négyes/ 4x</t>
  </si>
  <si>
    <t>2015/000014</t>
  </si>
  <si>
    <t>R34  sárga hajó+ evezők</t>
  </si>
  <si>
    <t>2015/000015</t>
  </si>
  <si>
    <t>Evezős hajó</t>
  </si>
  <si>
    <t>11 db</t>
  </si>
  <si>
    <t>2015/000019</t>
  </si>
  <si>
    <t>Filippi hajó</t>
  </si>
  <si>
    <t>2015/00008</t>
  </si>
  <si>
    <t>"Skinny " lapát  4 pár</t>
  </si>
  <si>
    <t>2015/00009</t>
  </si>
  <si>
    <t>C2 lapát párevezős 4 pár</t>
  </si>
  <si>
    <t>2015/00021</t>
  </si>
  <si>
    <t>2015/00024</t>
  </si>
  <si>
    <t>Stég (úszómű)</t>
  </si>
  <si>
    <t>2.00%</t>
  </si>
  <si>
    <t>2015/00030</t>
  </si>
  <si>
    <t>6 db Evezős hajó BART Hajó Kft.</t>
  </si>
  <si>
    <t>2015/00031</t>
  </si>
  <si>
    <t>2015/00032</t>
  </si>
  <si>
    <t>Evezős Hajó Bart Hajó Kft.</t>
  </si>
  <si>
    <t>2015/00039</t>
  </si>
  <si>
    <t>Mérő műszerek HQ</t>
  </si>
  <si>
    <t>Termelő gépek, berendezések, szerszámok, gyártóeszközök [131,571]</t>
  </si>
  <si>
    <t>2015/00040</t>
  </si>
  <si>
    <t>Úszómű -Erzsébet telep</t>
  </si>
  <si>
    <t>2015/00041</t>
  </si>
  <si>
    <t>Hajó  tároló állvány</t>
  </si>
  <si>
    <t>Üzemkörön kívüli berendezések, felszerelések, járművek [144,571]</t>
  </si>
  <si>
    <t>2015/00042-43</t>
  </si>
  <si>
    <t>Könnyűsúlyú kétpár és váltott evezős kombi hajó</t>
  </si>
  <si>
    <t>2015/00044</t>
  </si>
  <si>
    <t>Kétpár evezős hajó</t>
  </si>
  <si>
    <t>2016/00001</t>
  </si>
  <si>
    <t>Kétpárevezős hajó</t>
  </si>
  <si>
    <t>2016/00003</t>
  </si>
  <si>
    <t>Evezőlapátok C2 Skinny  3 pár</t>
  </si>
  <si>
    <t>2016/00004</t>
  </si>
  <si>
    <t>Evezőlapátok C2 Skinny váltott 2 pár</t>
  </si>
  <si>
    <t>2016/00005</t>
  </si>
  <si>
    <t>Könnyűpótkocsi + pótkerék</t>
  </si>
  <si>
    <t>2016/00010</t>
  </si>
  <si>
    <t>Pár evezőslapát</t>
  </si>
  <si>
    <t>2016/00021</t>
  </si>
  <si>
    <t>LED TV</t>
  </si>
  <si>
    <t>Irodai berendezések, felszerelések [1431,571]</t>
  </si>
  <si>
    <t>14.50%</t>
  </si>
  <si>
    <t>2016/00022</t>
  </si>
  <si>
    <t>Hűtőszekrény</t>
  </si>
  <si>
    <t>2016/00024</t>
  </si>
  <si>
    <t>Inhalátor</t>
  </si>
  <si>
    <t>Kisértékű tárgyi eszközök [1461,572]</t>
  </si>
  <si>
    <t>2016/00038</t>
  </si>
  <si>
    <t>Evezős lapát 4 pár</t>
  </si>
  <si>
    <t>2016/00039</t>
  </si>
  <si>
    <t>Evezős lapát 1 pár</t>
  </si>
  <si>
    <t>2016/00040</t>
  </si>
  <si>
    <t>Para evezés szék, tartozékok</t>
  </si>
  <si>
    <t>2016/00043</t>
  </si>
  <si>
    <t>Paralimpiai hajó, Filippi TA2x</t>
  </si>
  <si>
    <t>2016/00054</t>
  </si>
  <si>
    <t>Filippi F39 Single Carbon Aliante</t>
  </si>
  <si>
    <t>2016/00055</t>
  </si>
  <si>
    <t>Filippi carbon wing rigger aliante - evezős villa hajóra</t>
  </si>
  <si>
    <t>2016/00057</t>
  </si>
  <si>
    <t>Ágynemű Erzsébettelepre</t>
  </si>
  <si>
    <t>Egyéb felszerelések [1453,571]</t>
  </si>
  <si>
    <t>2016/00058</t>
  </si>
  <si>
    <t>Ülőgarnitúra</t>
  </si>
  <si>
    <t>2016/00060</t>
  </si>
  <si>
    <t>Öltözőszekrény</t>
  </si>
  <si>
    <t>2017/0010</t>
  </si>
  <si>
    <t>Digitális fényképezőgép</t>
  </si>
  <si>
    <t>2017/0011</t>
  </si>
  <si>
    <t>Sátorváz</t>
  </si>
  <si>
    <t>2017/0013</t>
  </si>
  <si>
    <t>Hangerősítő</t>
  </si>
  <si>
    <t>2017/0048</t>
  </si>
  <si>
    <t>Neuser Folding 20 kerékpár</t>
  </si>
  <si>
    <t>Kisértékű</t>
  </si>
  <si>
    <t>2018/0001</t>
  </si>
  <si>
    <t>Evező lapát</t>
  </si>
  <si>
    <t>2018/0002</t>
  </si>
  <si>
    <t>Hajó</t>
  </si>
  <si>
    <t>2018/0003</t>
  </si>
  <si>
    <t>2018/0004</t>
  </si>
  <si>
    <t>Gumicsónak</t>
  </si>
  <si>
    <t>2018/0005</t>
  </si>
  <si>
    <t>Evezőlapát</t>
  </si>
  <si>
    <t>2018/0007</t>
  </si>
  <si>
    <t>Skinny párevezős lapát</t>
  </si>
  <si>
    <t>2018/0008</t>
  </si>
  <si>
    <t>NK SPC GPS II HR</t>
  </si>
  <si>
    <t>2018/0009</t>
  </si>
  <si>
    <t>Flippi Carbon Aliente</t>
  </si>
  <si>
    <t>2018/0010</t>
  </si>
  <si>
    <t>BM Nova Lactate Sport tejsavmérő készülék</t>
  </si>
  <si>
    <t>2018/0011</t>
  </si>
  <si>
    <t>Davis Delight MultiColor AVS</t>
  </si>
  <si>
    <t>2018/0018</t>
  </si>
  <si>
    <t>Smartphone telefon</t>
  </si>
  <si>
    <t>2018/0019</t>
  </si>
  <si>
    <t>Huawei készülék</t>
  </si>
  <si>
    <t>2018/0021</t>
  </si>
  <si>
    <t>Bemmer Classic Set</t>
  </si>
  <si>
    <t>2018/0026</t>
  </si>
  <si>
    <t>Bottecchia 8AVIO Revolution országúti kerékpár</t>
  </si>
  <si>
    <t>2018/0028</t>
  </si>
  <si>
    <t>Sportóra Forerunner 935 TRI Bundle</t>
  </si>
  <si>
    <t>2019/0001</t>
  </si>
  <si>
    <t>Dinamikus ergométer</t>
  </si>
  <si>
    <t>2019/0002</t>
  </si>
  <si>
    <t>Concept2 D modell evezős ergométer</t>
  </si>
  <si>
    <t>43 db</t>
  </si>
  <si>
    <t>2019/0003</t>
  </si>
  <si>
    <t>Concept2 E modell evezős ergométer</t>
  </si>
  <si>
    <t>2019/0004</t>
  </si>
  <si>
    <t>Concept2 Dynamic PM5</t>
  </si>
  <si>
    <t>2019/0005</t>
  </si>
  <si>
    <t>Bójasor  "Albano" rendszerhez</t>
  </si>
  <si>
    <t>2019/0013</t>
  </si>
  <si>
    <t>Stég úszó modulok Masterdock</t>
  </si>
  <si>
    <t>2019/0015</t>
  </si>
  <si>
    <t>Sátor, Airboost - hypoxiás</t>
  </si>
  <si>
    <t>2019/0016</t>
  </si>
  <si>
    <t>Pulzusmérő órák - Polar Vantage M BLK M/L</t>
  </si>
  <si>
    <t>2019/0024</t>
  </si>
  <si>
    <t>Suzuki DF csónakmotor 0099SF-911331</t>
  </si>
  <si>
    <t>2019/0025</t>
  </si>
  <si>
    <t>Gumicsónak 350 - Pénzügyőr</t>
  </si>
  <si>
    <t>2019/0026</t>
  </si>
  <si>
    <t>Suzuki DF 9,9 BS csónakmotor - Külker</t>
  </si>
  <si>
    <t>2019/0027</t>
  </si>
  <si>
    <t>2019/0028</t>
  </si>
  <si>
    <t>Suzuki DF 9,9 BS csónakmotor - Pénzügyőr</t>
  </si>
  <si>
    <t>2019/0029</t>
  </si>
  <si>
    <t>Suzuki DF 9,9 BRS csónakmotor - Esztergomi Evezősök</t>
  </si>
  <si>
    <t>2019/0030</t>
  </si>
  <si>
    <t>Suzuki DF 15 ARS csónakmotor - Danubius NHE</t>
  </si>
  <si>
    <t>2019/0031</t>
  </si>
  <si>
    <t>Suzuki DF 15 ARS csónakmotor - MESZ</t>
  </si>
  <si>
    <t>2019/0032</t>
  </si>
  <si>
    <t>TERHI 400 hajótest - Külker</t>
  </si>
  <si>
    <t>2019/0033</t>
  </si>
  <si>
    <t>Gumicsónak 350 Suzumar MESZ</t>
  </si>
  <si>
    <t>2019/0034</t>
  </si>
  <si>
    <t>TERHI 400 C.C kishajó, csónakmotorral, tartozékokkal- ABS Vízmű</t>
  </si>
  <si>
    <t>2019/0035</t>
  </si>
  <si>
    <t>TERHI 400 S.C kishajó csónakmotorral, tartozékokkal- ABS MESZ</t>
  </si>
  <si>
    <t>2019/0036</t>
  </si>
  <si>
    <t>TERHI 400 S.C kishajó, csónakmotorral, tartozékokkal- ABS BEE</t>
  </si>
  <si>
    <t>2019/0037</t>
  </si>
  <si>
    <t>2019/0038</t>
  </si>
  <si>
    <t>TERHI 400 S.C kishajó, csónakmotorral, tartozékokkal- ABS MESZ</t>
  </si>
  <si>
    <t>2019/0039</t>
  </si>
  <si>
    <t>TERHI 400 S.C kishajó, csónakmotorral, tartozékokkal- ABS Bajai SC</t>
  </si>
  <si>
    <t>2019/0040</t>
  </si>
  <si>
    <t>TERHI 400 S.C kishajó, csónakmotorral, tartozékokkal- Tisza EE</t>
  </si>
  <si>
    <t>2019/0041</t>
  </si>
  <si>
    <t>2019/0042</t>
  </si>
  <si>
    <t>TERHI 400 S.C kishajó, csónakmotorral, tartozékokkal- ABS VVEC</t>
  </si>
  <si>
    <t>2019/0043</t>
  </si>
  <si>
    <t>580-as RIB gumi hajótest csónakmotorral Balatoni KKEV</t>
  </si>
  <si>
    <t>2019/0044</t>
  </si>
  <si>
    <t>Gépjármű CFX 159608 motorszám RXY-831</t>
  </si>
  <si>
    <t>2019/0045</t>
  </si>
  <si>
    <t>Gépjármű CFX 154511 motorszám RXY-930</t>
  </si>
  <si>
    <t>2019/0046</t>
  </si>
  <si>
    <t>Gépjármű CFX 160977 motorszám RXY-939</t>
  </si>
  <si>
    <t>2019/0047</t>
  </si>
  <si>
    <t>Gépjármű CFX 160954 motorszám RXY-830</t>
  </si>
  <si>
    <t>2019/0048</t>
  </si>
  <si>
    <t>Gépjármű CFX 160984 motorszám RXE-847</t>
  </si>
  <si>
    <t>2019/0049</t>
  </si>
  <si>
    <t>Gépjármű CFX 160136 motorszám RXY-927</t>
  </si>
  <si>
    <t>2019/0050</t>
  </si>
  <si>
    <t>Gépjármű CFX 160952 motorszám RZU-351</t>
  </si>
  <si>
    <t>2019/0051</t>
  </si>
  <si>
    <t>Gépjármű DFS 676853 motorszám RXY-829</t>
  </si>
  <si>
    <t>2019/0052</t>
  </si>
  <si>
    <t>Gépjármű DFS 676833 motorszám RXY-846</t>
  </si>
  <si>
    <t>2019/0053</t>
  </si>
  <si>
    <t>Robust GYM sportfelszerelés</t>
  </si>
  <si>
    <t>2020/0003</t>
  </si>
  <si>
    <t>Concept2 váltottevezős lapát Skinny - 1 pár</t>
  </si>
  <si>
    <t>2020/0004</t>
  </si>
  <si>
    <t>Concept2 váltottevezős lapát UL 4 pár</t>
  </si>
  <si>
    <t>2020/0005</t>
  </si>
  <si>
    <t>Concept2 Skinny párevezős lapát</t>
  </si>
  <si>
    <t>2020/0006</t>
  </si>
  <si>
    <t>Concept2 párevezős lapát UL</t>
  </si>
  <si>
    <t>2020/0007</t>
  </si>
  <si>
    <t>30 db</t>
  </si>
  <si>
    <t>2020/0008</t>
  </si>
  <si>
    <t>Concept2 váltottevezős lapát UL 48 pár</t>
  </si>
  <si>
    <t>48 db</t>
  </si>
  <si>
    <t>2020/0009</t>
  </si>
  <si>
    <t>Concept2 párevezős lapát UL - 1 pár</t>
  </si>
  <si>
    <t>2020/0010</t>
  </si>
  <si>
    <t>2020/0011</t>
  </si>
  <si>
    <t>Concept2 párevezős lapát UL - 69 pár</t>
  </si>
  <si>
    <t>69 db</t>
  </si>
  <si>
    <t>2020/0012</t>
  </si>
  <si>
    <t>Concept2 D modell evezős ergométer, PM5 4 db</t>
  </si>
  <si>
    <t>2020/0013</t>
  </si>
  <si>
    <t>Concept2 D modell evezős ergométer, PM5 14 db</t>
  </si>
  <si>
    <t>14 db</t>
  </si>
  <si>
    <t>2020/0014</t>
  </si>
  <si>
    <t>Stég</t>
  </si>
  <si>
    <t>Erzsébet telep [1222,571]</t>
  </si>
  <si>
    <t>6.00%</t>
  </si>
  <si>
    <t>2020/0015</t>
  </si>
  <si>
    <t>Filippi carbon wing riggel aliante 1 db</t>
  </si>
  <si>
    <t>2020/0016</t>
  </si>
  <si>
    <t>Hajószállító pótkocsi</t>
  </si>
  <si>
    <t>2020/0017</t>
  </si>
  <si>
    <t>Nehéz hajószállító pótkocsi</t>
  </si>
  <si>
    <t>2020/0018</t>
  </si>
  <si>
    <t>2020/0019</t>
  </si>
  <si>
    <t>2020/0020</t>
  </si>
  <si>
    <t>2020/0021</t>
  </si>
  <si>
    <t>2020/0022</t>
  </si>
  <si>
    <t>Filippi Para egypár karbon Aliante villa</t>
  </si>
  <si>
    <t>2020/0023</t>
  </si>
  <si>
    <t>Filippi 1x F50 carbon Aliante F50FC0JH</t>
  </si>
  <si>
    <t>2020/0024</t>
  </si>
  <si>
    <t>Filippi 1x F15 carbon Aliante F15DC989</t>
  </si>
  <si>
    <t>2020/0025</t>
  </si>
  <si>
    <t>Filippi 1x F139 carbon Aliante F39IB9DB</t>
  </si>
  <si>
    <t>2020/0026</t>
  </si>
  <si>
    <t>Filippi 1x F01 alumínium wing villa F01HC03H</t>
  </si>
  <si>
    <t>2020/0027</t>
  </si>
  <si>
    <t>Filippi 1x F01 alumínium wing villa F01HC04D</t>
  </si>
  <si>
    <t>2020/0028</t>
  </si>
  <si>
    <t>Filippi 1x F14 alumínium wing villa F14HB9JS</t>
  </si>
  <si>
    <t>2020/0029</t>
  </si>
  <si>
    <t>Filippi 1x F14 alumínium wing villa F14GB9V8</t>
  </si>
  <si>
    <t>2020/0030</t>
  </si>
  <si>
    <t>Filippi 1x F15 alumínium wing villa F15CC09L</t>
  </si>
  <si>
    <t>2020/0031</t>
  </si>
  <si>
    <t>Filippi 2x F17 karbon aliante villa F17GC0CR</t>
  </si>
  <si>
    <t>2020/0032</t>
  </si>
  <si>
    <t>Filippi 2x F13 karbon aliante villa F13GC076</t>
  </si>
  <si>
    <t>2020/0033</t>
  </si>
  <si>
    <t>Filippi 2x F17 karbon aliante villa F17HC02D</t>
  </si>
  <si>
    <t>2020/0034</t>
  </si>
  <si>
    <t>Filippi 2x F46 karbon aliante villa F46EC0J2</t>
  </si>
  <si>
    <t>2020/0035</t>
  </si>
  <si>
    <t>Filippi 2x F13 alumínium wing villa F13DC0BI</t>
  </si>
  <si>
    <t>2020/0036</t>
  </si>
  <si>
    <t>Filippi 2x F17 karbon aliante villa F17FC0HD</t>
  </si>
  <si>
    <t>2020/0037</t>
  </si>
  <si>
    <t>Filippi 4- F31 alumínium wing villa F31FC04J</t>
  </si>
  <si>
    <t>2020/0038</t>
  </si>
  <si>
    <t>Filippi 4- F38 alumínium wing villa F38HB9IX</t>
  </si>
  <si>
    <t>2020/0039</t>
  </si>
  <si>
    <t>Filippi 8+ F42 alumínium wing villa F42DC024</t>
  </si>
  <si>
    <t>2020/0040</t>
  </si>
  <si>
    <t>Filippi 1x F39 karbon aliante villa F39IB9LR</t>
  </si>
  <si>
    <t>2020/0041</t>
  </si>
  <si>
    <t>Filippi carbon wing ringer aliante</t>
  </si>
  <si>
    <t>2020/0042</t>
  </si>
  <si>
    <t>Filippi 2x /2 F13 alumínium wing villa F13DB89RB</t>
  </si>
  <si>
    <t>2020/0043</t>
  </si>
  <si>
    <t>Filippi 2x /2 F17 alumínium wing villa F17HC0EQ</t>
  </si>
  <si>
    <t>2020/0044</t>
  </si>
  <si>
    <t>Filippi 2x /2 F17 alumínium wing villa F17HC0GF</t>
  </si>
  <si>
    <t>2020/0045</t>
  </si>
  <si>
    <t>Filippi 2x /2 F46 alumínium wing villa F46FC0CR</t>
  </si>
  <si>
    <t>2020/0046</t>
  </si>
  <si>
    <t>Filippi 2x /2 F46 alumínium wing villa F46FC0YT</t>
  </si>
  <si>
    <t>2020/0047</t>
  </si>
  <si>
    <t>Filippi 4x /4- F38 alumínium wing villa F38HB98S</t>
  </si>
  <si>
    <t>2020/0048</t>
  </si>
  <si>
    <t>Filippi 4x /4- F38 alumínium wing villa F38HB9CR</t>
  </si>
  <si>
    <t>2020/0049</t>
  </si>
  <si>
    <t>Filippi 4x /4- F38 alumínium wing villa F38HC0R3</t>
  </si>
  <si>
    <t>2020/0050</t>
  </si>
  <si>
    <t>Filippi 4x /4- F43 alumínium wing villa FCB914</t>
  </si>
  <si>
    <t>2020/0051</t>
  </si>
  <si>
    <t>Filippi 4x /4- F52 alumínium wing villa F52EC0IL</t>
  </si>
  <si>
    <t>2020/0052</t>
  </si>
  <si>
    <t>Filippi 8+ F49 alumínium wing villa F49HC05H</t>
  </si>
  <si>
    <t>2020/0053</t>
  </si>
  <si>
    <t>Filippi 8+ F49 alumínium wing villa F49HC060</t>
  </si>
  <si>
    <t>2020/0054</t>
  </si>
  <si>
    <t>Wintech Racing evezőshajó 1x mini Club</t>
  </si>
  <si>
    <t>2020/0055</t>
  </si>
  <si>
    <t>2020/0056</t>
  </si>
  <si>
    <t>Wintech Racing evezőshajó 1x Club C/LW</t>
  </si>
  <si>
    <t>2020/0057</t>
  </si>
  <si>
    <t>2020/0058</t>
  </si>
  <si>
    <t>2020/0059</t>
  </si>
  <si>
    <t>2020/0060</t>
  </si>
  <si>
    <t>2020/0061</t>
  </si>
  <si>
    <t>2020/0062</t>
  </si>
  <si>
    <t>2020/0063</t>
  </si>
  <si>
    <t>Wintech Racing evezőshajó 1x Club C Spec /MW</t>
  </si>
  <si>
    <t>2020/0064</t>
  </si>
  <si>
    <t>Wintech Racing evezőshajó 1x Club B / LW</t>
  </si>
  <si>
    <t>2020/0065</t>
  </si>
  <si>
    <t>2020/0066</t>
  </si>
  <si>
    <t>2020/0067</t>
  </si>
  <si>
    <t>2020/0068</t>
  </si>
  <si>
    <t>2020/0069</t>
  </si>
  <si>
    <t>2020/0070</t>
  </si>
  <si>
    <t>2020/0071</t>
  </si>
  <si>
    <t>Wintech Racing evezőshajó 1x Club A / LW</t>
  </si>
  <si>
    <t>2020/0072</t>
  </si>
  <si>
    <t>2020/0073</t>
  </si>
  <si>
    <t>2020/0074</t>
  </si>
  <si>
    <t>2020/0075</t>
  </si>
  <si>
    <t>2020/0076</t>
  </si>
  <si>
    <t>2020/0077</t>
  </si>
  <si>
    <t>Wintech Racing evezőshajó 1x Club A / MW</t>
  </si>
  <si>
    <t>2020/0078</t>
  </si>
  <si>
    <t>2020/0079</t>
  </si>
  <si>
    <t>2020/0080</t>
  </si>
  <si>
    <t>2020/0081</t>
  </si>
  <si>
    <t>2020/0082</t>
  </si>
  <si>
    <t>2020/0083</t>
  </si>
  <si>
    <t>2020/0084</t>
  </si>
  <si>
    <t>Wintech Racing evezőshajó 1x Club A / HW</t>
  </si>
  <si>
    <t>2020/0085</t>
  </si>
  <si>
    <t>2020/0086</t>
  </si>
  <si>
    <t>Wintech Racing evezőshajó 2x Club C/ LW</t>
  </si>
  <si>
    <t>2020/0087</t>
  </si>
  <si>
    <t>Wintech Racing evezőshajó 2x Club B/ LW</t>
  </si>
  <si>
    <t>2020/0088</t>
  </si>
  <si>
    <t>Wintech Racing evezőshajó 2x Club A/ LW</t>
  </si>
  <si>
    <t>2020/0089</t>
  </si>
  <si>
    <t>Wintech Racing evezőshajó 2x/2 Club C / LW</t>
  </si>
  <si>
    <t>2020/0090</t>
  </si>
  <si>
    <t>Wintech Racing evezőshajó 2x/2 Club B/ LW</t>
  </si>
  <si>
    <t>2020/0091</t>
  </si>
  <si>
    <t>2020/0092</t>
  </si>
  <si>
    <t>2020/0093</t>
  </si>
  <si>
    <t>2020/0094</t>
  </si>
  <si>
    <t>2020/0095</t>
  </si>
  <si>
    <t>Wintech Racing evezőshajó 2x/2 Club A/ LW</t>
  </si>
  <si>
    <t>2020/0096</t>
  </si>
  <si>
    <t>2020/0097</t>
  </si>
  <si>
    <t>2020/0098</t>
  </si>
  <si>
    <t>Wintech Racing evezőshajó 2x/2 Club A/ MW</t>
  </si>
  <si>
    <t>2020/0099</t>
  </si>
  <si>
    <t>2020/0100</t>
  </si>
  <si>
    <t>Wintech Racing evezőshajó 4x Club B / HW</t>
  </si>
  <si>
    <t>2020/0101</t>
  </si>
  <si>
    <t>Wintech Racing evezőshajó 4x/4 Club C / MW</t>
  </si>
  <si>
    <t>2020/0102</t>
  </si>
  <si>
    <t>Wintech Racing evezőshajó 4x/4 Club C / HW</t>
  </si>
  <si>
    <t>2020/0103</t>
  </si>
  <si>
    <t>2020/0104</t>
  </si>
  <si>
    <t>Wintech Racing evezőshajó 4x/4 Club B / MW</t>
  </si>
  <si>
    <t>2020/0105</t>
  </si>
  <si>
    <t>2020/0106</t>
  </si>
  <si>
    <t>2020/0107</t>
  </si>
  <si>
    <t>Wintech Racing evezőshajó 4x/4 Club A / MW</t>
  </si>
  <si>
    <t>2020/0108</t>
  </si>
  <si>
    <t>2020/0109</t>
  </si>
  <si>
    <t>Wintech Racing evezőslapát Scull C90 Smoothie</t>
  </si>
  <si>
    <t>37 pár</t>
  </si>
  <si>
    <t>2020/0110</t>
  </si>
  <si>
    <t>Wintech Racing evezőslapát Scull C50 Scull</t>
  </si>
  <si>
    <t>4 pár</t>
  </si>
  <si>
    <t>2020/0111</t>
  </si>
  <si>
    <t>Wintech Racing evezőslapát Scull / F100 /Mini</t>
  </si>
  <si>
    <t>32 pár</t>
  </si>
  <si>
    <t>2020/0112</t>
  </si>
  <si>
    <t>Wintech Racing evezőslapát Oar C90 Smoothie</t>
  </si>
  <si>
    <t>7 pár</t>
  </si>
  <si>
    <t>2020/0113</t>
  </si>
  <si>
    <t>Wintech Racing evezőslapát Oar C50 Smoothie</t>
  </si>
  <si>
    <t>5 pár</t>
  </si>
  <si>
    <t>2020/0115</t>
  </si>
  <si>
    <t>Sátor 10*20 méteres alapterület</t>
  </si>
  <si>
    <t>2020/0116</t>
  </si>
  <si>
    <t>2020/0117</t>
  </si>
  <si>
    <t>2020/0118</t>
  </si>
  <si>
    <t>2020/0119</t>
  </si>
  <si>
    <t>Wintech Racing evezőshajó 1x Club C/ SLW</t>
  </si>
  <si>
    <t>2020/0120</t>
  </si>
  <si>
    <t>Wintech Racing evezőshajó 1x Club C/ LW</t>
  </si>
  <si>
    <t>2020/0121</t>
  </si>
  <si>
    <t>Wintech Racing evezőshajó 1x Club C/ MW</t>
  </si>
  <si>
    <t>2020/0122</t>
  </si>
  <si>
    <t>Wintech Racing evezőshajó 1x Club B/ MW</t>
  </si>
  <si>
    <t>2020/0123</t>
  </si>
  <si>
    <t>2020/0124</t>
  </si>
  <si>
    <t>2020/0125</t>
  </si>
  <si>
    <t>Wintech Racing evezőshajó 1x Club B/ SHW</t>
  </si>
  <si>
    <t>2020/0126</t>
  </si>
  <si>
    <t>Wintech Racing evezőshajó 1x Club A/ LW</t>
  </si>
  <si>
    <t>2020/0127</t>
  </si>
  <si>
    <t>Wintech Racing evezőshajó 2x Club B/ HW</t>
  </si>
  <si>
    <t>2020/0128</t>
  </si>
  <si>
    <t>2020/0129</t>
  </si>
  <si>
    <t>Wintech Racing evezőshajó 4x Club C/ LW</t>
  </si>
  <si>
    <t>2020/0130</t>
  </si>
  <si>
    <t>Wintech Racing evezőshajó 8+ Club A / SLW</t>
  </si>
  <si>
    <t>2020/0131</t>
  </si>
  <si>
    <t>Wintech Racing evezőshajó 8+ Club A / LW</t>
  </si>
  <si>
    <t>2020/0132</t>
  </si>
  <si>
    <t>2020/0133</t>
  </si>
  <si>
    <t>2020/0134</t>
  </si>
  <si>
    <t>Wintech Racing evezőshajó 8+ Club A / MW</t>
  </si>
  <si>
    <t>2020/0135</t>
  </si>
  <si>
    <t>2020/0136</t>
  </si>
  <si>
    <t>2020/0137</t>
  </si>
  <si>
    <t>Wintech Racing evezőshajó 2x Club C/ HW</t>
  </si>
  <si>
    <t>2020/0138</t>
  </si>
  <si>
    <t>2020/0139</t>
  </si>
  <si>
    <t>Wintech Racing evezőshajó 2x Club B/ MW</t>
  </si>
  <si>
    <t>2020/0140</t>
  </si>
  <si>
    <t>2020/0141</t>
  </si>
  <si>
    <t>Wintech Racing evezőshajó 2x Club A/ MW</t>
  </si>
  <si>
    <t>2020/0142</t>
  </si>
  <si>
    <t>Wintech Racing evezőshajó 2x Club A/ HW</t>
  </si>
  <si>
    <t>2020/0143</t>
  </si>
  <si>
    <t>Wintech Racing evezőshajó 4x/4- Club C/ LW</t>
  </si>
  <si>
    <t>2020/0144</t>
  </si>
  <si>
    <t>2020/0145</t>
  </si>
  <si>
    <t>2020/0146</t>
  </si>
  <si>
    <t>Wintech Racing evezőshajó 4x/4- Club B/ LW</t>
  </si>
  <si>
    <t>2020/0147</t>
  </si>
  <si>
    <t>2020/0148</t>
  </si>
  <si>
    <t>2020/0149</t>
  </si>
  <si>
    <t>Wintech Racing evezőshajó 4x/4+ Club C/ SLW</t>
  </si>
  <si>
    <t>2020/0150</t>
  </si>
  <si>
    <t>Wintech Racing evezőshajó 4x/4- Club A/ LW</t>
  </si>
  <si>
    <t>2020/0151</t>
  </si>
  <si>
    <t>2020/0152</t>
  </si>
  <si>
    <t>Wintech Racing evezőshajó 1x Adaptive / HW</t>
  </si>
  <si>
    <t>2020/0153</t>
  </si>
  <si>
    <t>Wintech Racing evezőshajó 1x Club C / SLW</t>
  </si>
  <si>
    <t>2020/0154</t>
  </si>
  <si>
    <t>Wintech Racing evezőshajó 1x Club C / LW</t>
  </si>
  <si>
    <t>2020/0155</t>
  </si>
  <si>
    <t>2020/0156</t>
  </si>
  <si>
    <t>2020/0157</t>
  </si>
  <si>
    <t>2020/0158</t>
  </si>
  <si>
    <t>2020/0159</t>
  </si>
  <si>
    <t>2020/0160</t>
  </si>
  <si>
    <t>2020/0161</t>
  </si>
  <si>
    <t>2020/0162</t>
  </si>
  <si>
    <t>Wintech Racing evezőshajó 1x Club C / MW</t>
  </si>
  <si>
    <t>2020/0163</t>
  </si>
  <si>
    <t>2020/0164</t>
  </si>
  <si>
    <t>2020/0165</t>
  </si>
  <si>
    <t>Wintech Racing evezőshajó 1x Club C / HW</t>
  </si>
  <si>
    <t>2020/0166</t>
  </si>
  <si>
    <t>Wintech Racing evezőshajó 1x Club B / MW</t>
  </si>
  <si>
    <t>2020/0167</t>
  </si>
  <si>
    <t>2020/0168</t>
  </si>
  <si>
    <t>2020/0169</t>
  </si>
  <si>
    <t>2020/0170</t>
  </si>
  <si>
    <t>2020/0171</t>
  </si>
  <si>
    <t>2020/0172</t>
  </si>
  <si>
    <t>2020/0173</t>
  </si>
  <si>
    <t>2020/0174</t>
  </si>
  <si>
    <t>2020/0175</t>
  </si>
  <si>
    <t>2020/0176</t>
  </si>
  <si>
    <t>2020/0177</t>
  </si>
  <si>
    <t>Wintech Racing evezőshajó 2x Club C / HW</t>
  </si>
  <si>
    <t>2020/0178</t>
  </si>
  <si>
    <t>Wintech Racing evezőshajó 4x+ GIG</t>
  </si>
  <si>
    <t>2020/0179</t>
  </si>
  <si>
    <t>2020/0180</t>
  </si>
  <si>
    <t>2020/0181</t>
  </si>
  <si>
    <t>Wintech Racing evezőshajó 2x/2- Club C / LW</t>
  </si>
  <si>
    <t>2020/0182</t>
  </si>
  <si>
    <t>2020/0183</t>
  </si>
  <si>
    <t>2020/0184</t>
  </si>
  <si>
    <t>2020/0185</t>
  </si>
  <si>
    <t>2020/0186</t>
  </si>
  <si>
    <t>2020/0187</t>
  </si>
  <si>
    <t>Wintech Racing evezőshajó 2x/2- Club C / MW</t>
  </si>
  <si>
    <t>2020/0188</t>
  </si>
  <si>
    <t>Wintech Racing evezőshajó 2x/2- Club B / MW</t>
  </si>
  <si>
    <t>2020/0189</t>
  </si>
  <si>
    <t>2020/0190</t>
  </si>
  <si>
    <t>Wintech Racing evezőshajó 2x/2- Club A / SLW</t>
  </si>
  <si>
    <t>2020/0191</t>
  </si>
  <si>
    <t>Wintech Racing evezőshajó 2x/2- Club A / LW</t>
  </si>
  <si>
    <t>2020/0192</t>
  </si>
  <si>
    <t>2020/0193</t>
  </si>
  <si>
    <t>Wintech Racing evezőshajó 2x/2- Club A / MW</t>
  </si>
  <si>
    <t>2020/0194</t>
  </si>
  <si>
    <t>2020/0195</t>
  </si>
  <si>
    <t>Wintech Racing evezőshajó 4x+ /4+ Club C / LW</t>
  </si>
  <si>
    <t>2020/0196</t>
  </si>
  <si>
    <t>2020/0197</t>
  </si>
  <si>
    <t>2020/0198</t>
  </si>
  <si>
    <t>Wintech Racing evezőshajó 2x+ GIG</t>
  </si>
  <si>
    <t>2020/0199</t>
  </si>
  <si>
    <t>2020/0200</t>
  </si>
  <si>
    <t>Laszlo evezőshajó 1X Aluminium Bumerang Villaval</t>
  </si>
  <si>
    <t>2020/0201</t>
  </si>
  <si>
    <t>2020/0202</t>
  </si>
  <si>
    <t>2020/0203</t>
  </si>
  <si>
    <t>2020/0204</t>
  </si>
  <si>
    <t>2020/0205</t>
  </si>
  <si>
    <t>2020/0206</t>
  </si>
  <si>
    <t>2020/0207</t>
  </si>
  <si>
    <t>Laszlo evezőshajó 1X Hátsó karbon Villaval</t>
  </si>
  <si>
    <t>2020/0208</t>
  </si>
  <si>
    <t>Laszlo evezőshajó 2X Aluminium Bumerang Villaval</t>
  </si>
  <si>
    <t>2020/0209</t>
  </si>
  <si>
    <t>2020/0210</t>
  </si>
  <si>
    <t>2020/0211</t>
  </si>
  <si>
    <t>2020/0212</t>
  </si>
  <si>
    <t>2020/0213</t>
  </si>
  <si>
    <t>2020/0214</t>
  </si>
  <si>
    <t>Laszlo evezőshajó 2X Hátsó karbon Bumeráng Villaval</t>
  </si>
  <si>
    <t>2020/0215</t>
  </si>
  <si>
    <t>Laszlo evezőshajó 4- Aluminium Bumerang Villaval</t>
  </si>
  <si>
    <t>2020/0216</t>
  </si>
  <si>
    <t>Laszlo evezőshajó 4x Aluminium Bumerang Villaval</t>
  </si>
  <si>
    <t>2020/0217</t>
  </si>
  <si>
    <t>Laszlo evezőshajó 8+ Aluminium Bumerang Villaval</t>
  </si>
  <si>
    <t>2020/0218</t>
  </si>
  <si>
    <t>2020/0219</t>
  </si>
  <si>
    <t>2020/0220</t>
  </si>
  <si>
    <t>Laszlo evezőshajó Kombi 2-/2+ Aluminium Bumerang Villaval</t>
  </si>
  <si>
    <t>2020/0221</t>
  </si>
  <si>
    <t>2020/0222</t>
  </si>
  <si>
    <t>Laszlo evezőshajó Kombi 4-/4+ Aluminium Bumerang Villaval</t>
  </si>
  <si>
    <t>2020/0223</t>
  </si>
  <si>
    <t>2020/0224</t>
  </si>
  <si>
    <t>2020/0225</t>
  </si>
  <si>
    <t>Laszlo evezőshajó 4x Aluminium Villaval</t>
  </si>
  <si>
    <t>2020/0226</t>
  </si>
  <si>
    <t>2020/0227</t>
  </si>
  <si>
    <t>2020/0228</t>
  </si>
  <si>
    <t>Laszlo evezőshajó Kombi 4-/4x Aluminium Bumeráng Villaval</t>
  </si>
  <si>
    <t>2020/0229</t>
  </si>
  <si>
    <t>2020/0230</t>
  </si>
  <si>
    <t>Laszlo evezőshajó 8+ Aluminium Bumeráng Villaval</t>
  </si>
  <si>
    <t>2020/0231</t>
  </si>
  <si>
    <t>2020/0233</t>
  </si>
  <si>
    <t>2020/0242</t>
  </si>
  <si>
    <t>Pótkocsi</t>
  </si>
  <si>
    <t>2020/0243</t>
  </si>
  <si>
    <t>2021/0001</t>
  </si>
  <si>
    <t>Motorcsónak test - Kis Tibor gyártmány, H-10738</t>
  </si>
  <si>
    <t>2021/0003</t>
  </si>
  <si>
    <t>Dell Vostro 3500 Laptop</t>
  </si>
  <si>
    <t>Számítástecnikai eszközök [1432,571]</t>
  </si>
  <si>
    <t>33.00%</t>
  </si>
  <si>
    <t>2021/0004</t>
  </si>
  <si>
    <t>Sátor alkatrészekkel</t>
  </si>
  <si>
    <t>2021/0006</t>
  </si>
  <si>
    <t>2021/0008</t>
  </si>
  <si>
    <t>Dell Vostro 3578 Fekete</t>
  </si>
  <si>
    <t>2021/0009</t>
  </si>
  <si>
    <t>2021/0010</t>
  </si>
  <si>
    <t>Dell Optiplex 3060 Micro</t>
  </si>
  <si>
    <t>2021/0011</t>
  </si>
  <si>
    <t>2021/0012</t>
  </si>
  <si>
    <t>2021/0013</t>
  </si>
  <si>
    <t>2021/0014</t>
  </si>
  <si>
    <t>2021/0015</t>
  </si>
  <si>
    <t>2022/0001</t>
  </si>
  <si>
    <t>Vitorláshajó - HOOK / Optimist</t>
  </si>
  <si>
    <t>2022/0002</t>
  </si>
  <si>
    <t>2022/0003</t>
  </si>
  <si>
    <t>2022/0004</t>
  </si>
  <si>
    <t>2022/0005</t>
  </si>
  <si>
    <t>2022/0006</t>
  </si>
  <si>
    <t>2022/0007</t>
  </si>
  <si>
    <t>2022/0008</t>
  </si>
  <si>
    <t>2022/0009</t>
  </si>
  <si>
    <t>2022/0010</t>
  </si>
  <si>
    <t>2022/0013</t>
  </si>
  <si>
    <t>Concept2 párevezős lapát Skinny</t>
  </si>
  <si>
    <t>51508364 T.KÓD, 002</t>
  </si>
  <si>
    <t>2022/0014</t>
  </si>
  <si>
    <t>9 pár</t>
  </si>
  <si>
    <t>21400254 T.KÓD, 001</t>
  </si>
  <si>
    <t>2022/0015</t>
  </si>
  <si>
    <t>Concept2 váltottevezős lapát Skinny</t>
  </si>
  <si>
    <t>1 pár</t>
  </si>
  <si>
    <t>73207726 T.KÓD, 003</t>
  </si>
  <si>
    <t>2022/0016</t>
  </si>
  <si>
    <t>Concept2 váltottevezős lapát UL</t>
  </si>
  <si>
    <t>32693317 T.KÓD, 004</t>
  </si>
  <si>
    <t>2022/0017</t>
  </si>
  <si>
    <t>Szállítókocsi - evezőshajók szállításához</t>
  </si>
  <si>
    <t>2022/0018</t>
  </si>
  <si>
    <t>2022/0019</t>
  </si>
  <si>
    <t>2022/0020</t>
  </si>
  <si>
    <t>2022/0022</t>
  </si>
  <si>
    <t>Coastal - egypárevezős hajó</t>
  </si>
  <si>
    <t>2022/0023</t>
  </si>
  <si>
    <t>2022/0024</t>
  </si>
  <si>
    <t>2022/0025</t>
  </si>
  <si>
    <t>2022/0026</t>
  </si>
  <si>
    <t>2022/0027</t>
  </si>
  <si>
    <t>2022/0028</t>
  </si>
  <si>
    <t>DELL Vostro laptop</t>
  </si>
  <si>
    <t>2022/0029</t>
  </si>
  <si>
    <t>RP3T Dynamic ergométer T model / Rowing machine</t>
  </si>
  <si>
    <t>2022/0030</t>
  </si>
  <si>
    <t>2022/0032</t>
  </si>
  <si>
    <t>Nehéz hajószállító pótkocsi BSSC</t>
  </si>
  <si>
    <t>2022/0035</t>
  </si>
  <si>
    <t>Filippi 1x F15 CWA fordított wing villa egypár</t>
  </si>
  <si>
    <t>SERIAL: F15CC4L</t>
  </si>
  <si>
    <t>2022/0036</t>
  </si>
  <si>
    <t>Filippi 1x F144 Alu wing villa egypár</t>
  </si>
  <si>
    <t>SERIAL: F44AC2CA</t>
  </si>
  <si>
    <t>2022/0037</t>
  </si>
  <si>
    <t>Concept párevezős lapát UL</t>
  </si>
  <si>
    <t>13 pár</t>
  </si>
  <si>
    <t>2022/0038</t>
  </si>
  <si>
    <t>2022/0039</t>
  </si>
  <si>
    <t>WintechRacing 1x SLW - R12324</t>
  </si>
  <si>
    <t>2022/0040</t>
  </si>
  <si>
    <t>WintechRacing 1x SLW - R12329</t>
  </si>
  <si>
    <t>2022/0041</t>
  </si>
  <si>
    <t>WintechRacing 2x 2 LW - R22084</t>
  </si>
  <si>
    <t>2022/0042</t>
  </si>
  <si>
    <t>WintechRacing 1x LW - R12321</t>
  </si>
  <si>
    <t>2022/0043</t>
  </si>
  <si>
    <t>WintechRacing 2x 2 LW - R22080</t>
  </si>
  <si>
    <t>2022/0044</t>
  </si>
  <si>
    <t>WintechRacing 1x LW - R12330</t>
  </si>
  <si>
    <t>2022/0045</t>
  </si>
  <si>
    <t>WintechRacing 2x 2 LW - R22081</t>
  </si>
  <si>
    <t>2022/0046</t>
  </si>
  <si>
    <t>WintechRacing 4x 4 LW - R42062</t>
  </si>
  <si>
    <t>2022/0047</t>
  </si>
  <si>
    <t>WintechRacing 1x LW - R12325</t>
  </si>
  <si>
    <t>2022/0048</t>
  </si>
  <si>
    <t>WintechRacing 2x 2 LW - R22082</t>
  </si>
  <si>
    <t>2022/0049</t>
  </si>
  <si>
    <t>WintechRacing 2x 2 MW - R22083</t>
  </si>
  <si>
    <t>2022/0050</t>
  </si>
  <si>
    <t>WintechRacing 4x 4 MW - R42061</t>
  </si>
  <si>
    <t>2022/0051</t>
  </si>
  <si>
    <t>WintechRacing 1x MW - R12326</t>
  </si>
  <si>
    <t>2022/0052</t>
  </si>
  <si>
    <t>WintechRacing 2x 2 HW - R22085</t>
  </si>
  <si>
    <t>2022/0053</t>
  </si>
  <si>
    <t>WintechRacing 1x MW - R12331</t>
  </si>
  <si>
    <t>2022/0054</t>
  </si>
  <si>
    <t>WintechRacing 1x LW - R12327</t>
  </si>
  <si>
    <t>2022/0055</t>
  </si>
  <si>
    <t>WintechRacing 1x LW - R12328</t>
  </si>
  <si>
    <t>2022/0056</t>
  </si>
  <si>
    <t>WintechRacing 1x LW - R12322</t>
  </si>
  <si>
    <t>2022/0057</t>
  </si>
  <si>
    <t>WintechRacing 1x LW - R12323</t>
  </si>
  <si>
    <t>2022/0058</t>
  </si>
  <si>
    <t>Párevezős lapát / Smoothie toll, 285-290 cm</t>
  </si>
  <si>
    <t>21 pár</t>
  </si>
  <si>
    <t>2022/0059</t>
  </si>
  <si>
    <t>Párevezős lapát / Macon toll, 293 cm</t>
  </si>
  <si>
    <t>2022/0060</t>
  </si>
  <si>
    <t>Párevezős lapát / Macon toll, 288 cm</t>
  </si>
  <si>
    <t>16 pár</t>
  </si>
  <si>
    <t>2022/0061</t>
  </si>
  <si>
    <t>Váltottevezős lapát / Macon toll, 371-376 cm</t>
  </si>
  <si>
    <t>2 pár</t>
  </si>
  <si>
    <t>2022/0064</t>
  </si>
  <si>
    <t>Evezőshajó villa</t>
  </si>
  <si>
    <t>2022/0065</t>
  </si>
  <si>
    <t>Hajótartó állványzat</t>
  </si>
  <si>
    <t>2022/0066</t>
  </si>
  <si>
    <t>Tengeri kétpárevezős hajó - lízingelt</t>
  </si>
  <si>
    <t>2023/0001</t>
  </si>
  <si>
    <t>2023/0002</t>
  </si>
  <si>
    <t>Sátorváz ponyvával, huzattal, fallal</t>
  </si>
  <si>
    <t>2023/0003</t>
  </si>
  <si>
    <t>Csapásszámmérő</t>
  </si>
  <si>
    <t>50.00%</t>
  </si>
  <si>
    <t>2023/0004</t>
  </si>
  <si>
    <t>2023/0005</t>
  </si>
  <si>
    <t>2023/0006</t>
  </si>
  <si>
    <t>2023/0007</t>
  </si>
  <si>
    <t>2023/0008</t>
  </si>
  <si>
    <t>Coastal</t>
  </si>
  <si>
    <t>2023/0009</t>
  </si>
  <si>
    <t>2023/0010</t>
  </si>
  <si>
    <t>2023/0011</t>
  </si>
  <si>
    <t>Egyajtós hűtőszekrény</t>
  </si>
  <si>
    <t>CIIOAR/0001/11</t>
  </si>
  <si>
    <t>C-II oar lapát tanmed Smoothie</t>
  </si>
  <si>
    <t>CIIOAR/0002/11</t>
  </si>
  <si>
    <t>CIIOAR/0003/11</t>
  </si>
  <si>
    <t>CIIOAR/0004/11</t>
  </si>
  <si>
    <t>GCIISCU/0001/11</t>
  </si>
  <si>
    <t>C2 scull lapát 2008-as BB</t>
  </si>
  <si>
    <t>HA001/1158</t>
  </si>
  <si>
    <t>Egypárevezős, adaptív</t>
  </si>
  <si>
    <t>HA002/1159</t>
  </si>
  <si>
    <t>Egypárevezős, adaptív 2008as</t>
  </si>
  <si>
    <t>HV0011/1095/A</t>
  </si>
  <si>
    <t>Egypárevezős . Filippi 2004</t>
  </si>
  <si>
    <t>HV004/1099</t>
  </si>
  <si>
    <t>Kétpárevezős - Empacher 1999-es</t>
  </si>
  <si>
    <t>HV005/1035</t>
  </si>
  <si>
    <t>Empacher 4 hajó</t>
  </si>
  <si>
    <t>5.00%</t>
  </si>
  <si>
    <t>HV007/1184</t>
  </si>
  <si>
    <t>Schell korm n kettes</t>
  </si>
  <si>
    <t>HV009/1120</t>
  </si>
  <si>
    <t>Négypárevezős - Filippi</t>
  </si>
  <si>
    <t>HV012/1132</t>
  </si>
  <si>
    <t>Kétpárevezős - Schellenbacher</t>
  </si>
  <si>
    <t>HV013/1118</t>
  </si>
  <si>
    <t>Kétpárevezős - Empacher 2006-os</t>
  </si>
  <si>
    <t>HV014/1119</t>
  </si>
  <si>
    <t>Egypárevezős Filippi 2006</t>
  </si>
  <si>
    <t>HV015/1095/A</t>
  </si>
  <si>
    <t>Egypárevezős - Filippi 2004 Szolnok</t>
  </si>
  <si>
    <t>HV016/1119</t>
  </si>
  <si>
    <t>Egypárevezős - Filippi 2006 Sz</t>
  </si>
  <si>
    <t>HV019/1161</t>
  </si>
  <si>
    <t>Schell kétpár ks férfi 2008-as</t>
  </si>
  <si>
    <t>HV0220/1160</t>
  </si>
  <si>
    <t>Egypárevezős Schell - női Sch.</t>
  </si>
  <si>
    <t>HV08/1162</t>
  </si>
  <si>
    <t>Schell ks női kétpár</t>
  </si>
  <si>
    <t>IDEGENB/1</t>
  </si>
  <si>
    <t>Budapest Evezős csónakház  (Idegenberuházás)</t>
  </si>
  <si>
    <t>Budapest Evezős Egyesület [1242,571]</t>
  </si>
  <si>
    <t>IDEGENB/2</t>
  </si>
  <si>
    <t>Szolnoki projekt telephely fejl.</t>
  </si>
  <si>
    <t>Szolnoki projekt [1244,571]</t>
  </si>
  <si>
    <t>IDEGENB/3</t>
  </si>
  <si>
    <t>Tatai Tóvárosi Vizisport  Idegen beruházás</t>
  </si>
  <si>
    <t>Tata-Tóváros vízisport E. evezős egyesület korszerűsítés [1245,571]</t>
  </si>
  <si>
    <t>IDEGENB/4</t>
  </si>
  <si>
    <t>Külker Evezős Klub Óbudai lét.fej.</t>
  </si>
  <si>
    <t>Külker Evezős Klub Óbudai lét. fejl. [1246,571]</t>
  </si>
  <si>
    <t>IDEGENB/5</t>
  </si>
  <si>
    <t>Ganz Evezős klub stég</t>
  </si>
  <si>
    <t>Ganz vill. EvKlub  Stég [1248,571]</t>
  </si>
  <si>
    <t>IDEGENB/6</t>
  </si>
  <si>
    <t>Pro Rekreatione ép</t>
  </si>
  <si>
    <t>Pro Rekreatione ép. [1247,571]</t>
  </si>
  <si>
    <t>IDEGENB/7</t>
  </si>
  <si>
    <t>Csepel Evezős Klub</t>
  </si>
  <si>
    <t>Csepeli Evezős klub léteítmény fejlesztés [1243,571]</t>
  </si>
  <si>
    <t>IDEGENB/8</t>
  </si>
  <si>
    <t>Csongrádi Vízügyi sport E LF</t>
  </si>
  <si>
    <t>Csonagrádi Vízisport Esport E LF [1241,571]</t>
  </si>
  <si>
    <t>MESZED003</t>
  </si>
  <si>
    <t>Concepst2 D model ergométer</t>
  </si>
  <si>
    <t>MESZED006</t>
  </si>
  <si>
    <t>conncept2D modell ergometer</t>
  </si>
  <si>
    <t>MESZED007</t>
  </si>
  <si>
    <t>Concept2 D modell ergométer</t>
  </si>
  <si>
    <t>MESZED008</t>
  </si>
  <si>
    <t>Concept2D modell ergométer</t>
  </si>
  <si>
    <t>MESZED009</t>
  </si>
  <si>
    <t>POT/0002</t>
  </si>
  <si>
    <t>Csapásszámmérő (Galambos Péter)</t>
  </si>
  <si>
    <t>SCULL/12/001</t>
  </si>
  <si>
    <t>C2 scull lapát 1 pár FAT</t>
  </si>
  <si>
    <t>SCULL/12/002</t>
  </si>
  <si>
    <t>SCULL/12/003</t>
  </si>
  <si>
    <t>SCULL/12/004</t>
  </si>
  <si>
    <t>VÍZ000</t>
  </si>
  <si>
    <t>Vízisport utcai felújítás</t>
  </si>
  <si>
    <t>Vízisport utcai ingatlan [1249,571]</t>
  </si>
  <si>
    <t>VÍZ001</t>
  </si>
  <si>
    <t>VÍZ002</t>
  </si>
  <si>
    <t>VÍZ003</t>
  </si>
  <si>
    <t>VÍZ004</t>
  </si>
  <si>
    <t>VÍZ005</t>
  </si>
  <si>
    <t>Műszaki szakértői munka</t>
  </si>
  <si>
    <t>VÍZ006</t>
  </si>
  <si>
    <t>VÍZ007</t>
  </si>
  <si>
    <t>VÍZ008</t>
  </si>
  <si>
    <t>VÍZ009</t>
  </si>
  <si>
    <t>Népsziget utcai evezős telep</t>
  </si>
  <si>
    <t>Népszigeti evezős telep [1221,571]</t>
  </si>
  <si>
    <t>Nincs</t>
  </si>
  <si>
    <t>VÍZ010</t>
  </si>
  <si>
    <t>Erzsébet telep gázbekötés</t>
  </si>
  <si>
    <t>VÍZ011</t>
  </si>
  <si>
    <t>Erzsébet telep műanyag stég</t>
  </si>
  <si>
    <t>VÍZ012</t>
  </si>
  <si>
    <t>Erzsébet telep tereprendezés</t>
  </si>
  <si>
    <t>4.00%</t>
  </si>
  <si>
    <t>Összesen</t>
  </si>
  <si>
    <t>Eszköz tükör (SZT.)</t>
  </si>
  <si>
    <t>Bruttó nyitó</t>
  </si>
  <si>
    <t>Bruttó növ.</t>
  </si>
  <si>
    <t>Bruttó csökk.</t>
  </si>
  <si>
    <t>Bruttó átsorolás</t>
  </si>
  <si>
    <t>Bruttó záró</t>
  </si>
  <si>
    <t>Écs. nyitó</t>
  </si>
  <si>
    <t>Écs. növ.</t>
  </si>
  <si>
    <t>Écs. csökk.</t>
  </si>
  <si>
    <t>Écs. átsorolás</t>
  </si>
  <si>
    <t>Écs. záró</t>
  </si>
  <si>
    <t>Gyűjtő1 kód</t>
  </si>
  <si>
    <t>E</t>
  </si>
  <si>
    <t>Kifli.hu Shop Kft.</t>
  </si>
  <si>
    <t>Reprezentációs költség</t>
  </si>
  <si>
    <t>DIGI Távközlési és Szolgáltató Kft</t>
  </si>
  <si>
    <t>febr.</t>
  </si>
  <si>
    <t>szept.</t>
  </si>
  <si>
    <t>Spar Magyarország Kereskedelmi Kft.</t>
  </si>
  <si>
    <t>nov.</t>
  </si>
  <si>
    <t>Étkezés</t>
  </si>
  <si>
    <t>dec.</t>
  </si>
  <si>
    <t>Sor szám</t>
  </si>
  <si>
    <t>Mérlegsor</t>
  </si>
  <si>
    <t>Tartozik</t>
  </si>
  <si>
    <t>Követel</t>
  </si>
  <si>
    <t>Összeg</t>
  </si>
  <si>
    <t>A.</t>
  </si>
  <si>
    <t>Befektetett eszközök</t>
  </si>
  <si>
    <t>I.</t>
  </si>
  <si>
    <t xml:space="preserve">  IMMATERIÁLIS JAVAK</t>
  </si>
  <si>
    <t xml:space="preserve">          1141              Szofverek</t>
  </si>
  <si>
    <t xml:space="preserve">          1149              Szoftverek terv szerinti écs</t>
  </si>
  <si>
    <t>II.</t>
  </si>
  <si>
    <t xml:space="preserve">  TÁRGYI ESZKÖZÖK</t>
  </si>
  <si>
    <t xml:space="preserve">          1221              Népszigeti evezős telep</t>
  </si>
  <si>
    <t xml:space="preserve">          1222              Erzsébet telep</t>
  </si>
  <si>
    <t xml:space="preserve">          1229              Telepek terv szerinti écs</t>
  </si>
  <si>
    <t xml:space="preserve">          1241              Csongrádi Vízügyi  Sport E LF</t>
  </si>
  <si>
    <t xml:space="preserve">          1242              Budapest evezős Egyesület</t>
  </si>
  <si>
    <t xml:space="preserve">          1243              Csepeli Evezős Klub  létesítmény fejlesztés</t>
  </si>
  <si>
    <t xml:space="preserve">          1244              Szolnoki Projekt</t>
  </si>
  <si>
    <t xml:space="preserve">          1245              Tata_ Tóváros vízisport E. evezős  korszerűsítés</t>
  </si>
  <si>
    <t xml:space="preserve">          1246              Külker Evezős Klub Óbudai lét. fejl</t>
  </si>
  <si>
    <t xml:space="preserve">          1247              Pro Rekreatione építőipari szolg</t>
  </si>
  <si>
    <t xml:space="preserve">          1248              Ganz vill.Ev. Klub Stég</t>
  </si>
  <si>
    <t xml:space="preserve">          1249              Vizisport Ingatlan</t>
  </si>
  <si>
    <t xml:space="preserve">          129                Ingatlanok terv szerinti értékcsökkenése</t>
  </si>
  <si>
    <t xml:space="preserve">          131                Termelő gépek, berendezések, szerszámok, gyártóeszközök</t>
  </si>
  <si>
    <t xml:space="preserve">          139                Műszaki berendezések, gépek, járművek terv szerinti értékcsökkenése</t>
  </si>
  <si>
    <t xml:space="preserve">          142                Egyéb járművek</t>
  </si>
  <si>
    <t xml:space="preserve">          1431              Irodai berendezések, felszerelések</t>
  </si>
  <si>
    <t xml:space="preserve">          1432              Számítástechnikai eszközök</t>
  </si>
  <si>
    <t xml:space="preserve">          144                Üzemkörön kívüli berendezések, felszerelések, járművek</t>
  </si>
  <si>
    <t xml:space="preserve">          1451              Evezős hajók, gépek, lapátok</t>
  </si>
  <si>
    <t xml:space="preserve">          1452              Egyéb sporteszközök</t>
  </si>
  <si>
    <t xml:space="preserve">          1453              Egyéb felszerelések</t>
  </si>
  <si>
    <t xml:space="preserve">          1461              Kisértékű tárgyi eszközök</t>
  </si>
  <si>
    <t xml:space="preserve">          1491              Irodai berendezések, felszerelések  terv.sz. écs</t>
  </si>
  <si>
    <t xml:space="preserve">          1492              Gépjárművek, utánfutók terv sz. écs</t>
  </si>
  <si>
    <t xml:space="preserve">          1493              Számítástechnikai eszközök terv sz. écs</t>
  </si>
  <si>
    <t xml:space="preserve">          1494              Egyéb felszerelések  értékcsökkenése</t>
  </si>
  <si>
    <t xml:space="preserve">          1495              Evezős hajók, gépek lapátok terv szerinti écs</t>
  </si>
  <si>
    <t xml:space="preserve">          1496              Egyéb sporteszközök terv szerinti écs</t>
  </si>
  <si>
    <t xml:space="preserve">          1497              Kisértékű tárgyi eszközök écs</t>
  </si>
  <si>
    <t xml:space="preserve">          161                Befejezetlen beruházások</t>
  </si>
  <si>
    <t xml:space="preserve">          162                Felújítások (befejezetlen) -Vizisport utcai ingatlan</t>
  </si>
  <si>
    <t xml:space="preserve">          3532              Szolgáltatásokra adott előlegek</t>
  </si>
  <si>
    <t>III.</t>
  </si>
  <si>
    <t xml:space="preserve">  BEFEKTETETT PÉNZÜGYI ESZKÖZÖK</t>
  </si>
  <si>
    <t xml:space="preserve">          171                Tartós részesedés kapcsolt vállalkozásban</t>
  </si>
  <si>
    <t>B.</t>
  </si>
  <si>
    <t>Forgóeszközök</t>
  </si>
  <si>
    <t xml:space="preserve">  KÉSZLETEK</t>
  </si>
  <si>
    <t xml:space="preserve">  KÖVETELÉSEK</t>
  </si>
  <si>
    <t xml:space="preserve">          3111              Vevőkövetelések forintban</t>
  </si>
  <si>
    <t xml:space="preserve">          3171              Devizás vevőkövetelések</t>
  </si>
  <si>
    <t xml:space="preserve">          3611              Munkavállalóknak folyósított előlegek</t>
  </si>
  <si>
    <t xml:space="preserve">          3685              Neptun rövid lejáratú kölcsön</t>
  </si>
  <si>
    <t xml:space="preserve">          3687              Óvadék</t>
  </si>
  <si>
    <t xml:space="preserve">          3688              Dupla utalás</t>
  </si>
  <si>
    <t xml:space="preserve">          4541              Belföldi szállítók</t>
  </si>
  <si>
    <t xml:space="preserve">          4542              Külföldi szállítók</t>
  </si>
  <si>
    <t>Összevont számlaszámok</t>
  </si>
  <si>
    <t xml:space="preserve">  ÉRTÉKPAPÍROK</t>
  </si>
  <si>
    <t>IV.</t>
  </si>
  <si>
    <t xml:space="preserve">  PÉNZESZKÖZÖK</t>
  </si>
  <si>
    <t xml:space="preserve">          3811              Pénztár-számla</t>
  </si>
  <si>
    <t xml:space="preserve">          3821              Valutapénztár-számla EUR</t>
  </si>
  <si>
    <t xml:space="preserve">          3823              Valutapénztár USD</t>
  </si>
  <si>
    <t xml:space="preserve">          3824              Valutapénztár CHF</t>
  </si>
  <si>
    <t xml:space="preserve">          3842              Elszámolási betét szla OTP 20606392</t>
  </si>
  <si>
    <t xml:space="preserve">          3844              Elszámolási betét szla OTP EUR -00435880</t>
  </si>
  <si>
    <t xml:space="preserve">          3845              Gránit Fejlesztési szla 10353127</t>
  </si>
  <si>
    <t>C.</t>
  </si>
  <si>
    <t>Aktív időbeli elhatárolások</t>
  </si>
  <si>
    <t xml:space="preserve">          3923              Költségek, egyéb fizetett kamatok, egyéb ráfordítások elhatárolása</t>
  </si>
  <si>
    <t>ESZKÖZÖK  ÖSSZESEN</t>
  </si>
  <si>
    <t>D.</t>
  </si>
  <si>
    <t>Saját tőke</t>
  </si>
  <si>
    <t xml:space="preserve">  JEGYZETT TŐKE</t>
  </si>
  <si>
    <t xml:space="preserve">  JEGYZETT, DE MÉG BE NEM FIZETETT TŐKE (-)</t>
  </si>
  <si>
    <t xml:space="preserve">  TŐKETARTALÉK</t>
  </si>
  <si>
    <t xml:space="preserve">  EREDMÉNYTARTALÉK</t>
  </si>
  <si>
    <t xml:space="preserve">          413                Eredménytartalék</t>
  </si>
  <si>
    <t>V.</t>
  </si>
  <si>
    <t xml:space="preserve">  LEKÖTÖTT TARTALÉK</t>
  </si>
  <si>
    <t>VI.</t>
  </si>
  <si>
    <t xml:space="preserve">  ÉRTÉKELÉSI TARTALÉK</t>
  </si>
  <si>
    <t>VII.</t>
  </si>
  <si>
    <t xml:space="preserve">  ADÓZOTT EREDMÉNY</t>
  </si>
  <si>
    <t>E.</t>
  </si>
  <si>
    <t>Céltartalékok</t>
  </si>
  <si>
    <t>F.</t>
  </si>
  <si>
    <t>Kötelezettségek</t>
  </si>
  <si>
    <t xml:space="preserve">  HÁTRASOROLT KÖTELEZETTSÉGEK</t>
  </si>
  <si>
    <t xml:space="preserve">  HOSSZÚ LEJÁRATÚ KÖTELEZETTSÉGEK</t>
  </si>
  <si>
    <t xml:space="preserve">  RÖVID LEJÁRATÚ KÖTELEZETTSÉGEK</t>
  </si>
  <si>
    <t xml:space="preserve">          46403            SZJA (950) msz-től levont 290 pénzügyi teljesítés</t>
  </si>
  <si>
    <t xml:space="preserve">          46406            Levont EKHO pénzügyi teljesítése</t>
  </si>
  <si>
    <t xml:space="preserve">          46416            Szociális hozzájárulás adó befizetése</t>
  </si>
  <si>
    <t xml:space="preserve">          46404            Kifizetői szja 103 teljesítése</t>
  </si>
  <si>
    <t xml:space="preserve">          4682              Tárgyévi áfa pü elszámolása</t>
  </si>
  <si>
    <t xml:space="preserve">          4711              Keresetelszámolási számla</t>
  </si>
  <si>
    <t xml:space="preserve">          4744              Biztosítottaktól levont TB járulék pü-i rendezése</t>
  </si>
  <si>
    <t>G.</t>
  </si>
  <si>
    <t>Passzív időbeli elhatárolások</t>
  </si>
  <si>
    <t xml:space="preserve">          4811              Befolyt, elszámolt bevételből TE vásárlás 2020</t>
  </si>
  <si>
    <t xml:space="preserve">          4812              Befolyt, elsz bevételből TE vásárlás 2014</t>
  </si>
  <si>
    <t xml:space="preserve">          4818              Befolyt elszámolt bevételből TE vásárlás 2023</t>
  </si>
  <si>
    <t xml:space="preserve">          4821              Mérlegfordulónap előtti időszakot terhelő költségek, ráfordítások elhatárolása</t>
  </si>
  <si>
    <t xml:space="preserve">          4822              Befolyt, elsz. bevételből TE vásárlás 2015</t>
  </si>
  <si>
    <t xml:space="preserve">          4824              Befolyt, elsz. bevételből TE vásárlás 2021</t>
  </si>
  <si>
    <t xml:space="preserve">          4825              Befolyt, elsz. bevételből TE vásárlás 2018</t>
  </si>
  <si>
    <t xml:space="preserve">          4826              Befolyt, elsz. bevételből TE vásárlás 2022</t>
  </si>
  <si>
    <t xml:space="preserve">          4829              Befolyt, elszámolt bevételből TE vásárlás 2019</t>
  </si>
  <si>
    <t>FORRÁSOK ÖSSZESEN</t>
  </si>
  <si>
    <t>Eredménykimutatás (egyszerűsített éves)</t>
  </si>
  <si>
    <t>Eredménysor</t>
  </si>
  <si>
    <t xml:space="preserve">  Értékesítés nettó árbevétele</t>
  </si>
  <si>
    <t xml:space="preserve">  Aktivált saját teljesítmények értéke</t>
  </si>
  <si>
    <t xml:space="preserve">  Egyéb bevételek</t>
  </si>
  <si>
    <t xml:space="preserve">          9631              Káreseményekkel kapcsolatos bevételek</t>
  </si>
  <si>
    <t xml:space="preserve">          967182          Támogatás - HM VGH Sportszakma/188-4/2023 T.O sz N EP 2024 01</t>
  </si>
  <si>
    <t xml:space="preserve">          967210          NFM / Fejlesztési Minisztérium 004/156/2016 - TE beszerzések</t>
  </si>
  <si>
    <t xml:space="preserve">          9675              SZJA 1% bevétele</t>
  </si>
  <si>
    <t xml:space="preserve">          9696              Kerekítési különbözet</t>
  </si>
  <si>
    <t>III/a</t>
  </si>
  <si>
    <t xml:space="preserve">    Ebből: visszaírt értékvesztés</t>
  </si>
  <si>
    <t xml:space="preserve">  Anyagjellegű ráfordítások</t>
  </si>
  <si>
    <t xml:space="preserve">          5114              Szereléshez, karbantartáshoz használt anyagok</t>
  </si>
  <si>
    <t xml:space="preserve">          5115              Sportruházat</t>
  </si>
  <si>
    <t xml:space="preserve">          5116              Takarító, tisztítószerek</t>
  </si>
  <si>
    <t xml:space="preserve">          5119              Üzemanyagköltség</t>
  </si>
  <si>
    <t xml:space="preserve">          5122              Irodaszer, nyomtatvány</t>
  </si>
  <si>
    <t xml:space="preserve">          5131              Érmek -Serlegek, dijjak , zászlók stb.</t>
  </si>
  <si>
    <t xml:space="preserve">          5139              Járművek anyagktg.</t>
  </si>
  <si>
    <t xml:space="preserve">          519                Egyéb anyag</t>
  </si>
  <si>
    <t xml:space="preserve">          5215              Szállítás-rakodás, raktározás költségei</t>
  </si>
  <si>
    <t xml:space="preserve">          5222              Ingatlan fenntartási ktg, közös ktg</t>
  </si>
  <si>
    <t xml:space="preserve">          5223              Ingatlan bérleti díj</t>
  </si>
  <si>
    <t xml:space="preserve">          5225              Gépjármű bérleti díj</t>
  </si>
  <si>
    <t xml:space="preserve">          5226              Létesítményhasználat, terem bérleti díj</t>
  </si>
  <si>
    <t xml:space="preserve">          5227              Sporteszközök bérleti díja</t>
  </si>
  <si>
    <t xml:space="preserve">          5229              Egyéb bérleti díjak</t>
  </si>
  <si>
    <t xml:space="preserve">          5233              Gépjármű karbantartás</t>
  </si>
  <si>
    <t xml:space="preserve">          5235              Egyéb karbantartás</t>
  </si>
  <si>
    <t xml:space="preserve">          5236              Számítástechnikai szolgáltatás és terméktámogatás</t>
  </si>
  <si>
    <t xml:space="preserve">          5237              Áram díj</t>
  </si>
  <si>
    <t xml:space="preserve">          5238              Víz- és csatornadíj</t>
  </si>
  <si>
    <t xml:space="preserve">          5241              Reklám, PR, hirdetési ktg., filmgyártás</t>
  </si>
  <si>
    <t xml:space="preserve">          5242              Hulladékgazdálkodás</t>
  </si>
  <si>
    <t xml:space="preserve">          525                Oktatás és továbbképzés költségei</t>
  </si>
  <si>
    <t xml:space="preserve">          5261              Belföldi utazási költségek</t>
  </si>
  <si>
    <t xml:space="preserve">          5262              Külföldi utazási költségek</t>
  </si>
  <si>
    <t xml:space="preserve">          527                Könyvviteli  és könyvvizsgálati szolgáltatások költségei</t>
  </si>
  <si>
    <t xml:space="preserve">          528                Ügyvédi ktg- közjegyzői dij</t>
  </si>
  <si>
    <t xml:space="preserve">          5291              Posta- és futárköltség</t>
  </si>
  <si>
    <t xml:space="preserve">          5292              Nyomdai, nyomtatási, szerkesztési és kapcs. előkészítési munkák</t>
  </si>
  <si>
    <t xml:space="preserve">          5294              2024. évi evezős EB Szeged - saját rendezésű veryeny költségei</t>
  </si>
  <si>
    <t xml:space="preserve">          5295              Telefon, internet és tv szolgáltatás</t>
  </si>
  <si>
    <t xml:space="preserve">          5296              Egészségügyi szolgáltatás, vízimentés</t>
  </si>
  <si>
    <t xml:space="preserve">          5298              Érdekképviseleti, kamarai, egyéb tagdíj</t>
  </si>
  <si>
    <t xml:space="preserve">          52991            Sportszolgáltatás</t>
  </si>
  <si>
    <t xml:space="preserve">          52993            Autópályadíj, parkolás</t>
  </si>
  <si>
    <t xml:space="preserve">          52994            Irodai szolgáltatás, adatfeldolgozás költsége</t>
  </si>
  <si>
    <t xml:space="preserve">          52995            Tanácsadási díjak</t>
  </si>
  <si>
    <t xml:space="preserve">          52996            Belföldi verseny ktg (regisztráció, stb)</t>
  </si>
  <si>
    <t xml:space="preserve">          52997            Külföldi versenyek költségei</t>
  </si>
  <si>
    <t xml:space="preserve">          52999            Egyéb ig. szolg</t>
  </si>
  <si>
    <t xml:space="preserve">          531                Hatósági igazgatási, szolgáltatási díjak, illetékek</t>
  </si>
  <si>
    <t xml:space="preserve">          5321              Bankköltség</t>
  </si>
  <si>
    <t xml:space="preserve">          5331              Vagyonbiztosítás</t>
  </si>
  <si>
    <t xml:space="preserve">          5332              KGFB, CASCO</t>
  </si>
  <si>
    <t xml:space="preserve">          5334              Szállítmány biztosítás</t>
  </si>
  <si>
    <t xml:space="preserve">          5335              Személy biztosítás</t>
  </si>
  <si>
    <t xml:space="preserve">          5336              Felelősség biztosítás</t>
  </si>
  <si>
    <t xml:space="preserve">          5339              Egyéb biztosítás</t>
  </si>
  <si>
    <t xml:space="preserve">          8141              ELÁBÉ belföldi termék</t>
  </si>
  <si>
    <t xml:space="preserve">          8159              Továbbszámlázott - egyéb ktg</t>
  </si>
  <si>
    <t xml:space="preserve">  Személyi jellegű ráfordítások</t>
  </si>
  <si>
    <t xml:space="preserve">          541                Bérköltség</t>
  </si>
  <si>
    <t xml:space="preserve">          542                Egyszerűsített foglalkozás, alkalmi bér</t>
  </si>
  <si>
    <t xml:space="preserve">          5515              Humán-egészségügyi szolgáltatás</t>
  </si>
  <si>
    <t xml:space="preserve">          5519              Egyéb személyi jellegű kifiz/ jóléti ktg</t>
  </si>
  <si>
    <t xml:space="preserve">          5591              Reprezentációs ktg</t>
  </si>
  <si>
    <t xml:space="preserve">          5595              Edzőtábori  és sport rendezvényi étel- ital fogyasztás</t>
  </si>
  <si>
    <t xml:space="preserve">          563                Tételes közteher</t>
  </si>
  <si>
    <t xml:space="preserve">          566                Szociális hozzájárulási adó</t>
  </si>
  <si>
    <t xml:space="preserve">          567                Szociális hozzájárulási adó - juttatások után fizetendő</t>
  </si>
  <si>
    <t xml:space="preserve">          569                Egyéb bérjárulékok</t>
  </si>
  <si>
    <t xml:space="preserve">  Értékcsökkenési leírás</t>
  </si>
  <si>
    <t xml:space="preserve">          571                Terv szerinti értékcsökkenési leírás</t>
  </si>
  <si>
    <t xml:space="preserve">          572                Használatbavételkor egy összegben elszámolt értékcsökkenési leírás</t>
  </si>
  <si>
    <t xml:space="preserve">  Egyéb ráfordítások</t>
  </si>
  <si>
    <t xml:space="preserve">          8157              Továbbszámlázott tanmedence- létesítményhasználati dij</t>
  </si>
  <si>
    <t xml:space="preserve">          8158              Továbbszámlázott bérleti díj</t>
  </si>
  <si>
    <t xml:space="preserve">          8632              Bírságok, kötbérek, fekbérek, késedelmi kamatok, kártérítések</t>
  </si>
  <si>
    <t xml:space="preserve">          8677              Műhelytámogatás 70%</t>
  </si>
  <si>
    <t xml:space="preserve">          8696              Kerekítési különbözet</t>
  </si>
  <si>
    <t xml:space="preserve">          8699              Egyéb ráfordítás</t>
  </si>
  <si>
    <t>VII/a</t>
  </si>
  <si>
    <t xml:space="preserve">    Ebből: értékvesztés</t>
  </si>
  <si>
    <t>ÜZEMI (ÜZLETI) TEVÉKENYSÉG EREDMÉNYE</t>
  </si>
  <si>
    <t>VIII.</t>
  </si>
  <si>
    <t xml:space="preserve">  Pénzügyi műveletek bevételei</t>
  </si>
  <si>
    <t xml:space="preserve">          9748              Bankkamat</t>
  </si>
  <si>
    <t>IX.</t>
  </si>
  <si>
    <t xml:space="preserve">  Pénzügyi műveletek ráfordításai</t>
  </si>
  <si>
    <t>PÉNZÜGYI MŰVELETEK EREDMÉNYE</t>
  </si>
  <si>
    <t>ADÓZÁS ELŐTTI EREDMÉNY</t>
  </si>
  <si>
    <t>X.</t>
  </si>
  <si>
    <t xml:space="preserve">  Adófizetési kötelezettség</t>
  </si>
  <si>
    <t>ADÓZOTT EREDMÉNY</t>
  </si>
  <si>
    <t>Vevő folyószámla (rendezetlen tételek)</t>
  </si>
  <si>
    <t>Számla kelte</t>
  </si>
  <si>
    <t>Fizetési határidő</t>
  </si>
  <si>
    <t>Biz. szám</t>
  </si>
  <si>
    <t>Számlaszám</t>
  </si>
  <si>
    <t>Forgalom tartozik</t>
  </si>
  <si>
    <t>Forgalom követel</t>
  </si>
  <si>
    <t>Egyenleg tartozik</t>
  </si>
  <si>
    <t>Egyenleg követel</t>
  </si>
  <si>
    <t>Deviza forgalom</t>
  </si>
  <si>
    <t>Dev. nem</t>
  </si>
  <si>
    <t>Árfolyam</t>
  </si>
  <si>
    <t>Arrabona Evezős Klub (1616303090)</t>
  </si>
  <si>
    <t>V</t>
  </si>
  <si>
    <t>SZ00420/2023</t>
  </si>
  <si>
    <t>Egyéb szolg.</t>
  </si>
  <si>
    <t>Arrabona Evezős Klub összesen</t>
  </si>
  <si>
    <t>Bálint Ágnes</t>
  </si>
  <si>
    <t>SZ00298/2023</t>
  </si>
  <si>
    <t xml:space="preserve">  -   -</t>
  </si>
  <si>
    <t>B</t>
  </si>
  <si>
    <t>Vevő kiegyenlítése</t>
  </si>
  <si>
    <t>Vevő kiegyenlítése - dupla utalás</t>
  </si>
  <si>
    <t>Bálint Ágnes összesen</t>
  </si>
  <si>
    <t>Budapest Evezős Egyesület (4144496574)</t>
  </si>
  <si>
    <t>Budapest Evezős Egyesület összesen</t>
  </si>
  <si>
    <t>Nevezési díj</t>
  </si>
  <si>
    <t>Cseh Ottó (2273965995)</t>
  </si>
  <si>
    <t>SZEU00002/2021</t>
  </si>
  <si>
    <t>Továbbszla.</t>
  </si>
  <si>
    <t>EUR</t>
  </si>
  <si>
    <t>SZEU00004/2021</t>
  </si>
  <si>
    <t>ÁTÉRT</t>
  </si>
  <si>
    <t>Cseh Ottó összesen</t>
  </si>
  <si>
    <t>Csepel Evezős Klub Sportegyesület</t>
  </si>
  <si>
    <t>Vevő kiegy. SZ00248/2020 dupla utalás</t>
  </si>
  <si>
    <t>Csepel Evezős Klub Sportegyesület összesen</t>
  </si>
  <si>
    <t>Danubius Nemzeti Hajós Egylet (1571946097)</t>
  </si>
  <si>
    <t>Danubius Nemzeti Hajós Egylet összesen</t>
  </si>
  <si>
    <t>Duna Sportklub (1445350777)</t>
  </si>
  <si>
    <t>Duna Sportklub összesen</t>
  </si>
  <si>
    <t>Ferencvárosi Evezős Club (1370377385)</t>
  </si>
  <si>
    <t>Ferencvárosi Evezős Club összesen</t>
  </si>
  <si>
    <t>Óbudai Ganz Vízisport Egyesület</t>
  </si>
  <si>
    <t>SZ00440/2023</t>
  </si>
  <si>
    <t>SZ00481/2023</t>
  </si>
  <si>
    <t>Óbudai Ganz Vízisport Egyesület összesen</t>
  </si>
  <si>
    <t>Pénzügyőr Sportegyesület (2160068728)</t>
  </si>
  <si>
    <t>SZ00120/2023</t>
  </si>
  <si>
    <t>Pénzügyőr Sportegyesület összesen</t>
  </si>
  <si>
    <t>Pető Sport Egyesület (3491033793)</t>
  </si>
  <si>
    <t>Licenszdíj - dupla utalás</t>
  </si>
  <si>
    <t>Pető Sport Egyesület összesen</t>
  </si>
  <si>
    <t>Szegedi Vizisport Egyesület (2134935557)</t>
  </si>
  <si>
    <t>Hajdú A. nevezési díj Szegedi VE</t>
  </si>
  <si>
    <t>Szegedi Vizisport Egyesület összesen</t>
  </si>
  <si>
    <t>Varga Gábor</t>
  </si>
  <si>
    <t>Vevő kiegyenlítése - Sarud nevezés V.G. Sz.Zs.</t>
  </si>
  <si>
    <t>Varga Gábor összesen</t>
  </si>
  <si>
    <t>Zöld Duna Kft (2221791783)</t>
  </si>
  <si>
    <t>SZ00449/2023</t>
  </si>
  <si>
    <t>Zöld Duna Kft összesen</t>
  </si>
  <si>
    <t>Mindösszesen</t>
  </si>
  <si>
    <t>Szállító folyószámla (rendezetlen tételek)</t>
  </si>
  <si>
    <t>2022 ERU23CH European Rowing</t>
  </si>
  <si>
    <t>KS/41/2022</t>
  </si>
  <si>
    <t>2022/031</t>
  </si>
  <si>
    <t>Szállás</t>
  </si>
  <si>
    <t>D-41/2022</t>
  </si>
  <si>
    <t>Száll. kiegy.</t>
  </si>
  <si>
    <t>2022 ERU23CH European Rowing összesen</t>
  </si>
  <si>
    <t>Nemzeti Sportügynökség Nonprofit Zrt.</t>
  </si>
  <si>
    <t>Nemzeti Sportügynökség Nonprofit Zrt. összesen</t>
  </si>
  <si>
    <t>kiküldetés</t>
  </si>
  <si>
    <t>46412</t>
  </si>
  <si>
    <t>APEH bírság, késedelmi pótlék befizetése</t>
  </si>
  <si>
    <t>Befolyt, elszámolt bevételből TE vásárlás 2020</t>
  </si>
  <si>
    <t>4814</t>
  </si>
  <si>
    <t>4816</t>
  </si>
  <si>
    <t>Befolyt elszámolt Sportszakma/188-4/2023 T.O sz N EP 2024 01</t>
  </si>
  <si>
    <t>4817</t>
  </si>
  <si>
    <t>Befolyt elszámolt bev. HM VGH 2024</t>
  </si>
  <si>
    <t>4818</t>
  </si>
  <si>
    <t>Befolyt elszámolt bevételből TE vásárlás 2023</t>
  </si>
  <si>
    <t>48198</t>
  </si>
  <si>
    <t>Befolyt, elsz. bevételből TE vásárlás 2021</t>
  </si>
  <si>
    <t>Befolyt, elsz. bevételből TE vásárlás 2022</t>
  </si>
  <si>
    <t>567</t>
  </si>
  <si>
    <t>Szociális hozzájárulási adó - juttatások után fizetendő</t>
  </si>
  <si>
    <t>569</t>
  </si>
  <si>
    <t>Egyéb bérjárulékok</t>
  </si>
  <si>
    <t>96713</t>
  </si>
  <si>
    <t>967210</t>
  </si>
  <si>
    <t>NFM / Fejlesztési Minisztérium 004/156/2016 - TE beszerzések</t>
  </si>
  <si>
    <t>9697</t>
  </si>
  <si>
    <t>Támogatás - HM VGH 2024</t>
  </si>
  <si>
    <t>9763</t>
  </si>
  <si>
    <t>Külföldi pénzértékre szóló eszközök és kötelezettségek mérlegfordulónapi értékelésének összevont árfolyamnyeresége</t>
  </si>
  <si>
    <t>Végösszeg</t>
  </si>
  <si>
    <t>Nyitó forgalom - 2024.01.01</t>
  </si>
  <si>
    <t>Készült: 2025.05.05 10:56:09</t>
  </si>
  <si>
    <t>Otp számla 22225373</t>
  </si>
  <si>
    <t>Befoly elszámolt EMMI Versenysport 8045-9/2017</t>
  </si>
  <si>
    <t>Befolyt elszámolt bev. MOB -689-4/2015 S10015-01409 Sport XII 2015</t>
  </si>
  <si>
    <t>Befolyt elszámolt EMMI 19034-2/17 Heraklesz</t>
  </si>
  <si>
    <t xml:space="preserve">Egyenleg     </t>
  </si>
  <si>
    <t>Időszak: 2024.01.01 - 2024.12.31</t>
  </si>
  <si>
    <t>Készült: 2025.05.05 11:16:18</t>
  </si>
  <si>
    <t>2024/0001</t>
  </si>
  <si>
    <t>Hangszóró mikrofonnal</t>
  </si>
  <si>
    <t>2024/0002</t>
  </si>
  <si>
    <t>FLINTAN irodai szék fekete, karfa pár fekete</t>
  </si>
  <si>
    <t>2024/0003</t>
  </si>
  <si>
    <t>Riasztórendszer</t>
  </si>
  <si>
    <t>2024/0004</t>
  </si>
  <si>
    <t>Telefon</t>
  </si>
  <si>
    <t>2024/0008</t>
  </si>
  <si>
    <t>NK Blue Ocean Akkumulátor</t>
  </si>
  <si>
    <t>2024/0013</t>
  </si>
  <si>
    <t>2024/0014</t>
  </si>
  <si>
    <t>2024/0015</t>
  </si>
  <si>
    <t>2024/0016</t>
  </si>
  <si>
    <t>2024/0019</t>
  </si>
  <si>
    <t>NK Blue Ocean Akkumulátor töltő</t>
  </si>
  <si>
    <t>2024/0020</t>
  </si>
  <si>
    <t>2024/0021</t>
  </si>
  <si>
    <t>2024/0005</t>
  </si>
  <si>
    <t>2024/0006</t>
  </si>
  <si>
    <t>2024/0007</t>
  </si>
  <si>
    <t>NK Blue Ocean Akkumulátor töltő 3 db</t>
  </si>
  <si>
    <t>2024/0009</t>
  </si>
  <si>
    <t>2024/0010</t>
  </si>
  <si>
    <t>2024/0011</t>
  </si>
  <si>
    <t>2024/0012</t>
  </si>
  <si>
    <t>2024/0017</t>
  </si>
  <si>
    <t>2024/0018</t>
  </si>
  <si>
    <t>2024/0022</t>
  </si>
  <si>
    <t>Flintan</t>
  </si>
  <si>
    <t>2024/0027</t>
  </si>
  <si>
    <t>Evezős hajó GIG 4x</t>
  </si>
  <si>
    <t>2024/0028</t>
  </si>
  <si>
    <t>2024/0029</t>
  </si>
  <si>
    <t>Macon lapát</t>
  </si>
  <si>
    <t>2024/0030</t>
  </si>
  <si>
    <t>2024/0031</t>
  </si>
  <si>
    <t>2024/0032</t>
  </si>
  <si>
    <t>2024/0033</t>
  </si>
  <si>
    <t>2024/0034</t>
  </si>
  <si>
    <t>2024/0035</t>
  </si>
  <si>
    <t>2024/0036</t>
  </si>
  <si>
    <t>2024/0023</t>
  </si>
  <si>
    <t>2024/0024</t>
  </si>
  <si>
    <t>Gamer asztal, képkeret</t>
  </si>
  <si>
    <t>2024/0025</t>
  </si>
  <si>
    <t>Fekete notebook</t>
  </si>
  <si>
    <t>2024/0026</t>
  </si>
  <si>
    <t>Telefon Xiaomi redmi note 13 pro</t>
  </si>
  <si>
    <t>Sorcímkék</t>
  </si>
  <si>
    <t>1981</t>
  </si>
  <si>
    <t>1989</t>
  </si>
  <si>
    <t>2004</t>
  </si>
  <si>
    <t>2006</t>
  </si>
  <si>
    <t>2008</t>
  </si>
  <si>
    <t>2009</t>
  </si>
  <si>
    <t>2010</t>
  </si>
  <si>
    <t>2011</t>
  </si>
  <si>
    <t>2012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</si>
  <si>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</si>
  <si>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</si>
  <si>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</si>
  <si>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</si>
  <si>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</si>
  <si>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</si>
  <si>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</si>
  <si>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</si>
  <si>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</si>
  <si>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</si>
  <si>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</si>
  <si>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Összeg / Écs. növ.</t>
  </si>
  <si>
    <t>Dátum: 2024.12.31</t>
  </si>
  <si>
    <t>Készült: 2025.05.05 11:51:41</t>
  </si>
  <si>
    <t>Könyvelési időszak: 2024. január - december</t>
  </si>
  <si>
    <t>Készült: 2025.05.05 11:52:28</t>
  </si>
  <si>
    <t>Acélöntő Sportkör (2810376241)</t>
  </si>
  <si>
    <t>SZ00226/2024</t>
  </si>
  <si>
    <t>Átutalás</t>
  </si>
  <si>
    <t>Acélöntő Sportkör összesen</t>
  </si>
  <si>
    <t>SZ00020/2024</t>
  </si>
  <si>
    <t>Továbbszámlázás</t>
  </si>
  <si>
    <t>SZ00205/2024</t>
  </si>
  <si>
    <t>SZ00004/2024</t>
  </si>
  <si>
    <t>Részvételi díj</t>
  </si>
  <si>
    <t>SZ00398/2024</t>
  </si>
  <si>
    <t>létesítményhasználat</t>
  </si>
  <si>
    <t>SZ00404/2024</t>
  </si>
  <si>
    <t>SZ00405/2024</t>
  </si>
  <si>
    <t>SZ00406/2024</t>
  </si>
  <si>
    <t>SZ00399/2024</t>
  </si>
  <si>
    <t>SZ00407/2024</t>
  </si>
  <si>
    <t>SZ00402/2024</t>
  </si>
  <si>
    <t>Hungaria Evezős Kft.</t>
  </si>
  <si>
    <t>SZ00125/2024</t>
  </si>
  <si>
    <t>Hajóbiztosítás továbbszámlázása</t>
  </si>
  <si>
    <t>SZ00316/2024</t>
  </si>
  <si>
    <t>SZ00340/2024</t>
  </si>
  <si>
    <t>SZ00356/2024</t>
  </si>
  <si>
    <t>SZ00382/2024</t>
  </si>
  <si>
    <t>SZ00001/2025</t>
  </si>
  <si>
    <t>SZ00401/2024</t>
  </si>
  <si>
    <t>SZ00409/2024</t>
  </si>
  <si>
    <t>Hungaria Evezős Kft. összesen</t>
  </si>
  <si>
    <t>Hungarocontrol Zrt.</t>
  </si>
  <si>
    <t>SZ00050/2025</t>
  </si>
  <si>
    <t>Szponzori támogatás</t>
  </si>
  <si>
    <t>Hungarocontrol Zrt. összesen</t>
  </si>
  <si>
    <t>Magyar Hajózási, Vizisport és Természetvédelmi Egyesület</t>
  </si>
  <si>
    <t>SZ00181/2024</t>
  </si>
  <si>
    <t>Magyar Hajózási, Vizisport és Természetvédelmi Egyesület összesen</t>
  </si>
  <si>
    <t>Mosonmagyaróvári Vizisport Egyesület (24095031)</t>
  </si>
  <si>
    <t>SZ00128/2024</t>
  </si>
  <si>
    <t>Mosonmagyaróvári Vizisport Egyesület összesen</t>
  </si>
  <si>
    <t>Műegyetemi Evezős Club - Vasas (4041326542)</t>
  </si>
  <si>
    <t>SZ00403/2024</t>
  </si>
  <si>
    <t>Műegyetemi Evezős Club - Vasas összesen</t>
  </si>
  <si>
    <t>N.s. Média és Vagyonkezelő Kft.</t>
  </si>
  <si>
    <t>SZ00006/2025</t>
  </si>
  <si>
    <t>reklámszolgáltatás</t>
  </si>
  <si>
    <t>N.s. Média és Vagyonkezelő Kft. összesen</t>
  </si>
  <si>
    <t>SZ00078/2024</t>
  </si>
  <si>
    <t>SZ00168/2024</t>
  </si>
  <si>
    <t>SZ00245/2024</t>
  </si>
  <si>
    <t>SZ00400/2024</t>
  </si>
  <si>
    <t>SZ00408/2024</t>
  </si>
  <si>
    <t>Reith Evezős Akadémia Sport Alapítvány</t>
  </si>
  <si>
    <t>SZ00182/2024</t>
  </si>
  <si>
    <t>Reith Evezős Akadémia Sport Alapítvány összesen</t>
  </si>
  <si>
    <t>064/2024</t>
  </si>
  <si>
    <t>SZ00317</t>
  </si>
  <si>
    <t>Vevő kiegyenlítés</t>
  </si>
  <si>
    <t>Túlfizetés visszautalásra kerül 2025-ben</t>
  </si>
  <si>
    <t>2025-ben kifizetésre kerül</t>
  </si>
  <si>
    <t>Visszautalásra kerül</t>
  </si>
  <si>
    <t xml:space="preserve">Nyitott </t>
  </si>
  <si>
    <t>Készült: 2025.05.05 12:13:07</t>
  </si>
  <si>
    <t>Allianz Hungária ZRT.</t>
  </si>
  <si>
    <t>BS/1175/2024</t>
  </si>
  <si>
    <t>ABS200120240132845</t>
  </si>
  <si>
    <t>Vizijármű vagyonbiztosítás</t>
  </si>
  <si>
    <t>81/2025</t>
  </si>
  <si>
    <t>Allianz Hungária ZRT. összesen</t>
  </si>
  <si>
    <t>Czucz Bálint</t>
  </si>
  <si>
    <t>BS/1177/2024</t>
  </si>
  <si>
    <t>K8/2025</t>
  </si>
  <si>
    <t>Kiküldetés</t>
  </si>
  <si>
    <t>BS/1178/2024</t>
  </si>
  <si>
    <t>K7/2025</t>
  </si>
  <si>
    <t>Czucz Bálint összesen</t>
  </si>
  <si>
    <t>BS/1158/2024</t>
  </si>
  <si>
    <t>DNHE-2024-132</t>
  </si>
  <si>
    <t>Sportszolgáltatás Sport XXI. Őszi Duatlon verseny</t>
  </si>
  <si>
    <t>1025/2024</t>
  </si>
  <si>
    <t>BS/1170/2024</t>
  </si>
  <si>
    <t>FL-2024-22</t>
  </si>
  <si>
    <t>Anyagköltség+Munkadíj</t>
  </si>
  <si>
    <t>30/2025</t>
  </si>
  <si>
    <t>BS/1171/2024</t>
  </si>
  <si>
    <t>FL-2024-23</t>
  </si>
  <si>
    <t>29/2025</t>
  </si>
  <si>
    <t>F&amp;L Solution Kft. összesen</t>
  </si>
  <si>
    <t>Fiák és Társai Ügyvédi Iroda</t>
  </si>
  <si>
    <t>BS/1172/2024</t>
  </si>
  <si>
    <t>445/2024</t>
  </si>
  <si>
    <t>Jogi tanácsadás, képviselet 2024.11. hó</t>
  </si>
  <si>
    <t>1033/2024</t>
  </si>
  <si>
    <t>Fiák és Társai Ügyvédi Iroda összesen</t>
  </si>
  <si>
    <t>Földeák Kata</t>
  </si>
  <si>
    <t>BS/1179/2024</t>
  </si>
  <si>
    <t>K3</t>
  </si>
  <si>
    <t>K3/2025</t>
  </si>
  <si>
    <t>Földeák Kata összesen</t>
  </si>
  <si>
    <t>BS/1157/2024</t>
  </si>
  <si>
    <t>HUNEV-2021-201</t>
  </si>
  <si>
    <t>Téli felkészülési edzőtábor megszervezése</t>
  </si>
  <si>
    <t>1024/2024</t>
  </si>
  <si>
    <t>Külker Evezős Klub Óbuda (4147190514)</t>
  </si>
  <si>
    <t>BS/1183/2024</t>
  </si>
  <si>
    <t>KLKR-2024-36</t>
  </si>
  <si>
    <t>Mikulás kupa túra verseny megszervezése, lebonyolí</t>
  </si>
  <si>
    <t>233/2025</t>
  </si>
  <si>
    <t>Külker Evezős Klub Óbuda összesen</t>
  </si>
  <si>
    <t>Magyar Olimpiai Bizottság</t>
  </si>
  <si>
    <t>BS/1174/2024</t>
  </si>
  <si>
    <t>MOB11-00051/2025</t>
  </si>
  <si>
    <t>Sport 2024 évkönyv</t>
  </si>
  <si>
    <t>45/2025</t>
  </si>
  <si>
    <t>Magyar Olimpiai Bizottság összesen</t>
  </si>
  <si>
    <t>Modern Kalligráfia Bt.</t>
  </si>
  <si>
    <t>BS/1162/2024</t>
  </si>
  <si>
    <t>E-MDRN-2024-400</t>
  </si>
  <si>
    <t>Kalligráfia lapátra</t>
  </si>
  <si>
    <t>1029/2024</t>
  </si>
  <si>
    <t>Modern Kalligráfia Bt. összesen</t>
  </si>
  <si>
    <t>Németh Krisztián</t>
  </si>
  <si>
    <t>BS/1173/2024</t>
  </si>
  <si>
    <t>NK-2023-128</t>
  </si>
  <si>
    <t>PR szolgáltatás 2024.12. hó</t>
  </si>
  <si>
    <t>24/2025</t>
  </si>
  <si>
    <t>Németh Krisztián összesen</t>
  </si>
  <si>
    <t>BS/1163/2024</t>
  </si>
  <si>
    <t>VB024-02058</t>
  </si>
  <si>
    <t>Bérleti díj 2025.01. hó</t>
  </si>
  <si>
    <t>1030</t>
  </si>
  <si>
    <t>BS/1159/2024</t>
  </si>
  <si>
    <t>VB024-02188</t>
  </si>
  <si>
    <t>Postaköltség</t>
  </si>
  <si>
    <t>1026/2024</t>
  </si>
  <si>
    <t>Pellei Petra, 56423820</t>
  </si>
  <si>
    <t>BS/1161/2024</t>
  </si>
  <si>
    <t>PP-2024-96</t>
  </si>
  <si>
    <t>Roll up, fotófal</t>
  </si>
  <si>
    <t>1028/2024</t>
  </si>
  <si>
    <t>Pellei Petra, 56423820 összesen</t>
  </si>
  <si>
    <t>Pénzes László</t>
  </si>
  <si>
    <t>BS/1182/2024</t>
  </si>
  <si>
    <t>K9</t>
  </si>
  <si>
    <t>K9/2025</t>
  </si>
  <si>
    <t>Pénzes László összesen</t>
  </si>
  <si>
    <t>Simplexity Studio Kft.</t>
  </si>
  <si>
    <t>BS/186/2024</t>
  </si>
  <si>
    <t>2SK/2024/SIMAT/0004</t>
  </si>
  <si>
    <t>Részvételi díj reklám- és szponzori tevékenységben</t>
  </si>
  <si>
    <t>340/2024</t>
  </si>
  <si>
    <t>Simplexity Studio Kft. összesen</t>
  </si>
  <si>
    <t>Szállító kiegyenlítés</t>
  </si>
  <si>
    <t>Szlovák Bence, 59126900</t>
  </si>
  <si>
    <t>096/2024</t>
  </si>
  <si>
    <t>BS/526/2024</t>
  </si>
  <si>
    <t>E-SB-2024-7</t>
  </si>
  <si>
    <t>Szlovák Bence, 59126900 összesen</t>
  </si>
  <si>
    <t>Szolnoki Sportcentrum Nonprofit Kft. (1574339009)</t>
  </si>
  <si>
    <t>BS/1160/2024</t>
  </si>
  <si>
    <t>1154/2024</t>
  </si>
  <si>
    <t>Sportszolgáltatás XXI. Duatlon evezős verseny</t>
  </si>
  <si>
    <t>1027/2024</t>
  </si>
  <si>
    <t>Szolnoki Sportcentrum Nonprofit Kft. összesen</t>
  </si>
  <si>
    <t>deviza átértékelés</t>
  </si>
  <si>
    <t>2024. január - december</t>
  </si>
  <si>
    <t>Készült: 2025.05.05 13:56:52</t>
  </si>
  <si>
    <t>BS/368/2024</t>
  </si>
  <si>
    <t>2024/3480260 D</t>
  </si>
  <si>
    <t>DIGI TV 2024.04.</t>
  </si>
  <si>
    <t>Campus Sursee</t>
  </si>
  <si>
    <t>KS/30/2024</t>
  </si>
  <si>
    <t>238557</t>
  </si>
  <si>
    <t>BS/882/2024</t>
  </si>
  <si>
    <t>8263-0000003875</t>
  </si>
  <si>
    <t>BS/732/2024</t>
  </si>
  <si>
    <t>A23402030/1225/00001</t>
  </si>
  <si>
    <t>Hansa-Kontact Kft.</t>
  </si>
  <si>
    <t>BS/696/2024</t>
  </si>
  <si>
    <t>4357476</t>
  </si>
  <si>
    <t>Flóra Center Kft.</t>
  </si>
  <si>
    <t>Virágcsokor</t>
  </si>
  <si>
    <t>BS/953/2024</t>
  </si>
  <si>
    <t>SZ/2998001/00037/00006</t>
  </si>
  <si>
    <t>Magyar Posta Zrt.</t>
  </si>
  <si>
    <t>Levélbélyeg</t>
  </si>
  <si>
    <t>BS/917/2024</t>
  </si>
  <si>
    <t>AU/02155/2024</t>
  </si>
  <si>
    <t>DM Kft.</t>
  </si>
  <si>
    <t>Ajándék utalvány</t>
  </si>
  <si>
    <t>BS/1117/2024</t>
  </si>
  <si>
    <t>100700588518</t>
  </si>
  <si>
    <t>Szocho</t>
  </si>
  <si>
    <t>567/46416</t>
  </si>
  <si>
    <t>SZJA</t>
  </si>
  <si>
    <t>569/46404</t>
  </si>
  <si>
    <t>Készült: 2025.05.08 08:36:07</t>
  </si>
  <si>
    <t xml:space="preserve">          9121              Nevezési, részvételi díjak</t>
  </si>
  <si>
    <t xml:space="preserve">          9131              Licensz díj</t>
  </si>
  <si>
    <t xml:space="preserve">          9137              Szponzorációs szerződésből származó bevétel</t>
  </si>
  <si>
    <t xml:space="preserve">          9311              Külföldi szolgáltatás, értékesítés árbevétele</t>
  </si>
  <si>
    <t xml:space="preserve">          9662              Követelések visszaírt értékvesztése</t>
  </si>
  <si>
    <t xml:space="preserve">          96713            Támogatás - HM VGH 446-5/2024 Sportszakma fogyatékos sport 2024</t>
  </si>
  <si>
    <t xml:space="preserve">          967181          Támogatás - 2024. évi sportszakmai + NEP</t>
  </si>
  <si>
    <t xml:space="preserve">          967183          Támogatás - Sportszakma élménysport AOFK_T/0431/2024</t>
  </si>
  <si>
    <t xml:space="preserve">          967184          Támogatás árvízkárok - 10698/24/24</t>
  </si>
  <si>
    <t xml:space="preserve">          967185          Héraklész Támogatás</t>
  </si>
  <si>
    <t xml:space="preserve">          967186          Támogatás Budapest-Baja UFE</t>
  </si>
  <si>
    <t xml:space="preserve">          967187          Támogatás - Európa Bajnokság rendezési költségei</t>
  </si>
  <si>
    <t xml:space="preserve">          967188          Adomány</t>
  </si>
  <si>
    <t xml:space="preserve">          967208          Támogatás - HM VGH Sportszakma 2023-2024</t>
  </si>
  <si>
    <t xml:space="preserve">          967214          Támogatás - MASPED</t>
  </si>
  <si>
    <t xml:space="preserve">          9673              Támogatás - Fusion Zrt.</t>
  </si>
  <si>
    <t xml:space="preserve">          9697              Támogatás - HM VGH 2024</t>
  </si>
  <si>
    <t xml:space="preserve">          5112              Éven belül elhasználódó sporteszköz</t>
  </si>
  <si>
    <t xml:space="preserve">          5239              Gázdíj</t>
  </si>
  <si>
    <t xml:space="preserve">          5293              Távfelügyeleti díj</t>
  </si>
  <si>
    <t xml:space="preserve">          52998            Egyéb Költségek</t>
  </si>
  <si>
    <t xml:space="preserve">          5325              MATT tagdíj</t>
  </si>
  <si>
    <t xml:space="preserve">          539                Különféle egyéb költségek</t>
  </si>
  <si>
    <t xml:space="preserve">          5517              Táppénz hozzájárulás</t>
  </si>
  <si>
    <t xml:space="preserve">          8634              Költségek (ráfordítások) ellentételezésére adott támogatás, juttatás</t>
  </si>
  <si>
    <t xml:space="preserve">          8635              Honvédelmi Minisztérium támogatás visszafizetés</t>
  </si>
  <si>
    <t xml:space="preserve">          8695              Egyéb adóalapot növelő költségek</t>
  </si>
  <si>
    <t xml:space="preserve">          9762              Külföldi pénzértékre szóló eszközök és kötelezettségek pénzügyileg rendezett árfol</t>
  </si>
  <si>
    <t xml:space="preserve">          9763              Külföldi pénzértékre szóló eszközök és kötelezettségek mérlegfordulónapi értékelés</t>
  </si>
  <si>
    <t xml:space="preserve">          8761              Deviza- és valutakészletek forintra átváltásának árfolyamvesztesége</t>
  </si>
  <si>
    <t xml:space="preserve">          8762              Külföldi pénzértékre szóló eszközök és kötelezettségek pénzügyileg rendezett árfol</t>
  </si>
  <si>
    <t>X/1.</t>
  </si>
  <si>
    <t xml:space="preserve">  Halasztott adókülönbözet</t>
  </si>
  <si>
    <t>Támogatásból écs feloldás</t>
  </si>
  <si>
    <t>beruházás</t>
  </si>
  <si>
    <t>Készült: 2025.05.08 13:37:07</t>
  </si>
  <si>
    <t>46313</t>
  </si>
  <si>
    <t>APEH önellenőrzési pótlék</t>
  </si>
  <si>
    <t>Közteher / egysz. fogl. szocho befizetése</t>
  </si>
  <si>
    <t>4742</t>
  </si>
  <si>
    <t>Táppénz harmad</t>
  </si>
  <si>
    <t>Befolyt elszámolt sportszakma + NEP</t>
  </si>
  <si>
    <t>Befolyt elszámolt SPORTSZAKMA/112-4/2023 NVSfejl-i pr</t>
  </si>
  <si>
    <t>Befolyt elszámolt bevételből TE vásárlás 2016</t>
  </si>
  <si>
    <t>48192</t>
  </si>
  <si>
    <t>Befolyt, elszámolt bev. PARA sportszakma/446-5/2024</t>
  </si>
  <si>
    <t>48193</t>
  </si>
  <si>
    <t>Befolyt elszámolt bev. 2024 Héraklész támogatás</t>
  </si>
  <si>
    <t>48194</t>
  </si>
  <si>
    <t>Befolyt, elszámolt bev. élménysport AOFK_T/0431/2024</t>
  </si>
  <si>
    <t>48195</t>
  </si>
  <si>
    <t>Befolyt, elszámolt bev. árvízkárok 10698-4/2024</t>
  </si>
  <si>
    <t>Sportszakma / HM befolyt támogatások időbeli elhatárolása</t>
  </si>
  <si>
    <t>Befolyt, elsz. bevételből TE beszerzés 2024</t>
  </si>
  <si>
    <t>5239</t>
  </si>
  <si>
    <t>Gázdíj</t>
  </si>
  <si>
    <t>5293</t>
  </si>
  <si>
    <t>Távfelügyeleti díj</t>
  </si>
  <si>
    <t>MATT tagdíj</t>
  </si>
  <si>
    <t>539</t>
  </si>
  <si>
    <t>Különféle egyéb költségek</t>
  </si>
  <si>
    <t>5517</t>
  </si>
  <si>
    <t>Táppénz hozzájárulás</t>
  </si>
  <si>
    <t>8143</t>
  </si>
  <si>
    <t>ELÁBÉ egyéb (szállítás, spedició, stb.)</t>
  </si>
  <si>
    <t>8635</t>
  </si>
  <si>
    <t>Honvédelmi Minisztérium támogatás visszafizetés</t>
  </si>
  <si>
    <t>8695</t>
  </si>
  <si>
    <t>Egyéb adóalapot növelő költségek</t>
  </si>
  <si>
    <t>8761</t>
  </si>
  <si>
    <t>Deviza- és valutakészletek forintra átváltásának árfolyamvesztesége</t>
  </si>
  <si>
    <t>9137</t>
  </si>
  <si>
    <t>Szponzorációs szerződésből származó bevétel</t>
  </si>
  <si>
    <t>Egyéb továbbszámlázott szolg.</t>
  </si>
  <si>
    <t>9311</t>
  </si>
  <si>
    <t>Külföldi szolgáltatás, értékesítés árbevétele</t>
  </si>
  <si>
    <t>93</t>
  </si>
  <si>
    <t>9662</t>
  </si>
  <si>
    <t>Követelések visszaírt értékvesztése</t>
  </si>
  <si>
    <t>Támogatás - HM VGH 446-5/2024 Sportszakma fogyatékos sport 2024</t>
  </si>
  <si>
    <t>967181</t>
  </si>
  <si>
    <t>Támogatás - 2024. évi sportszakmai + NEP</t>
  </si>
  <si>
    <t>967183</t>
  </si>
  <si>
    <t>Támogatás - Sportszakma élménysport AOFK_T/0431/2024</t>
  </si>
  <si>
    <t>967184</t>
  </si>
  <si>
    <t>Támogatás árvízkárok - 10698/24/24</t>
  </si>
  <si>
    <t>967185</t>
  </si>
  <si>
    <t>Héraklész Támogatás</t>
  </si>
  <si>
    <t>967186</t>
  </si>
  <si>
    <t>Támogatás Budapest-Baja UFE</t>
  </si>
  <si>
    <t>967187</t>
  </si>
  <si>
    <t>Támogatás - Európa Bajnokság rendezési költségei</t>
  </si>
  <si>
    <t>967188</t>
  </si>
  <si>
    <t>Adomány</t>
  </si>
  <si>
    <t>Támogatás - HM VGH Sportszakma 2023-2024</t>
  </si>
  <si>
    <t>967214</t>
  </si>
  <si>
    <t>Támogatás - MASPED</t>
  </si>
  <si>
    <t>9673</t>
  </si>
  <si>
    <t>Támogatás - Fusion Zrt.</t>
  </si>
  <si>
    <t>főkönyv 1</t>
  </si>
  <si>
    <t>tartós részesedés</t>
  </si>
  <si>
    <t>diff</t>
  </si>
  <si>
    <t>korrigált főkönyv egyenleg</t>
  </si>
  <si>
    <t>főkönyv</t>
  </si>
  <si>
    <t>Mérleg (éves)</t>
  </si>
  <si>
    <t>Készült: 2025.05.08 13:41:57</t>
  </si>
  <si>
    <t>1.</t>
  </si>
  <si>
    <t xml:space="preserve">    Alapítás-átszervezés aktivált értéke</t>
  </si>
  <si>
    <t>2.</t>
  </si>
  <si>
    <t xml:space="preserve">    Kísérleti fejlesztés aktivált értéke</t>
  </si>
  <si>
    <t>3.</t>
  </si>
  <si>
    <t xml:space="preserve">    Vagyoni értékű jogok</t>
  </si>
  <si>
    <t>4.</t>
  </si>
  <si>
    <t xml:space="preserve">    Szellemi termékek</t>
  </si>
  <si>
    <t>5.</t>
  </si>
  <si>
    <t xml:space="preserve">    Üzleti vagy cégérték</t>
  </si>
  <si>
    <t>6.</t>
  </si>
  <si>
    <t xml:space="preserve">    Immateriális javakra adott előlegek</t>
  </si>
  <si>
    <t>7.</t>
  </si>
  <si>
    <t xml:space="preserve">    Immateriális javak értékhelyesbítése</t>
  </si>
  <si>
    <t xml:space="preserve">    Ingatlanok és kapcsolódó vagyoni értékű jogok</t>
  </si>
  <si>
    <t xml:space="preserve">    Műszaki berendezések, gépek, járművek</t>
  </si>
  <si>
    <t xml:space="preserve">    Egyéb berendezések, felszerelések, járművek</t>
  </si>
  <si>
    <t xml:space="preserve">    Tenyészállatok</t>
  </si>
  <si>
    <t xml:space="preserve">    Beruházások, felújítások</t>
  </si>
  <si>
    <t xml:space="preserve">    Beruházásokra adott előlegek</t>
  </si>
  <si>
    <t xml:space="preserve">    Tárgyi eszközök értékhelyesbítése</t>
  </si>
  <si>
    <t xml:space="preserve">    Tartós részesedés kapcsolt vállalkozásban</t>
  </si>
  <si>
    <t xml:space="preserve">    Tartósan adott kölcsön kapcsolt vállalkozásban</t>
  </si>
  <si>
    <t xml:space="preserve">    Tartós jelentős tulajdoni részesedés</t>
  </si>
  <si>
    <t xml:space="preserve">    Tartósan adott kölcsön jelentős tulajdoni részesedési viszonyban álló vállalkozásban</t>
  </si>
  <si>
    <t xml:space="preserve">    Egyéb tartós részesedés</t>
  </si>
  <si>
    <t xml:space="preserve">    Tartósan adott kölcsön egyéb részesedési viszonyban álló vállalkozásban</t>
  </si>
  <si>
    <t xml:space="preserve">    Egyéb tartósan adott kölcsön</t>
  </si>
  <si>
    <t>8.</t>
  </si>
  <si>
    <t xml:space="preserve">    Tartós hitelviszonyt megtestesítő értékpapír</t>
  </si>
  <si>
    <t>9.</t>
  </si>
  <si>
    <t xml:space="preserve">    Befektetett pénzügyi eszközök értékhelyesbítése</t>
  </si>
  <si>
    <t>10.</t>
  </si>
  <si>
    <t xml:space="preserve">    Befektetett pénzügyi eszközök értékelési különbözete</t>
  </si>
  <si>
    <t xml:space="preserve">  HALASZTOTT ADÓKÖVETELÉS</t>
  </si>
  <si>
    <t xml:space="preserve">    Halasztott adókövetelés</t>
  </si>
  <si>
    <t xml:space="preserve">    Anyagok</t>
  </si>
  <si>
    <t xml:space="preserve">    Befejezetlen termelés és félkész termékek</t>
  </si>
  <si>
    <t xml:space="preserve">    Növendék-, hízó- és egyéb állatok</t>
  </si>
  <si>
    <t xml:space="preserve">    Késztermékek</t>
  </si>
  <si>
    <t xml:space="preserve">    Áruk</t>
  </si>
  <si>
    <t xml:space="preserve">    Készletekre adott előlegek</t>
  </si>
  <si>
    <t xml:space="preserve">    Követelések áruszállításból és szolgáltatásból (vevők)</t>
  </si>
  <si>
    <t xml:space="preserve">    Követelések kapcsolt vállalkozással szemben</t>
  </si>
  <si>
    <t xml:space="preserve">    Követelések jelentős tulajdoni részesedési viszonyban lévő vállalkozással szemben</t>
  </si>
  <si>
    <t xml:space="preserve">    Követelések egyéb részesedési viszonyban lévő vállalkozással szemben</t>
  </si>
  <si>
    <t xml:space="preserve">    Váltókövetelések</t>
  </si>
  <si>
    <t xml:space="preserve">    Egyéb követelések</t>
  </si>
  <si>
    <t xml:space="preserve">          356                Adott előleg</t>
  </si>
  <si>
    <t xml:space="preserve">          3681              Halasztott levonható ÁFA</t>
  </si>
  <si>
    <t xml:space="preserve">          46414            Közteher / egysz. fogl. szocho befizetése</t>
  </si>
  <si>
    <t xml:space="preserve">    Követelések értékelési különbözete</t>
  </si>
  <si>
    <t xml:space="preserve">    Származékos ügyletek pozitív értékelési különbözete</t>
  </si>
  <si>
    <t xml:space="preserve">    Részesedés kapcsolt vállalkozásban</t>
  </si>
  <si>
    <t xml:space="preserve">    Jelentős tulajdoni részesedés</t>
  </si>
  <si>
    <t xml:space="preserve">    Egyéb részesedés</t>
  </si>
  <si>
    <t xml:space="preserve">    Saját részvények, saját üzletrészek</t>
  </si>
  <si>
    <t xml:space="preserve">    Forgatási célú hitelviszonyt megtestesítő értékpapírok</t>
  </si>
  <si>
    <t xml:space="preserve">    Értékpapírok értékelési különbözete</t>
  </si>
  <si>
    <t xml:space="preserve">    Pénztár, csekkek</t>
  </si>
  <si>
    <t xml:space="preserve">    Bankbetétek</t>
  </si>
  <si>
    <t xml:space="preserve">          3841              Otp számla 22225373</t>
  </si>
  <si>
    <t xml:space="preserve">    Bevételek aktív időbeli elhatárolása</t>
  </si>
  <si>
    <t xml:space="preserve">    Költségek, ráfordítások aktív időbeli elhatárolása</t>
  </si>
  <si>
    <t xml:space="preserve">    Halasztott ráfordítások</t>
  </si>
  <si>
    <t xml:space="preserve">    Értékhelyesbítés értékelési tartaléka</t>
  </si>
  <si>
    <t xml:space="preserve">    Valós értékelés értékelési tartaléka</t>
  </si>
  <si>
    <t xml:space="preserve">    Céltartalék a várható kötelezettségekre</t>
  </si>
  <si>
    <t xml:space="preserve">    Céltartalék a jövőbeni költségekre</t>
  </si>
  <si>
    <t xml:space="preserve">    Egyéb céltartalék</t>
  </si>
  <si>
    <t xml:space="preserve">    Hátrasorolt kötelezettségek kapcsolt vállalkozással szemben</t>
  </si>
  <si>
    <t xml:space="preserve">    Hátrasorolt kötelezettségek jelentős tulajdoni viszonyban lévő vállalkozással szemben</t>
  </si>
  <si>
    <t xml:space="preserve">    Hátrasorolt kötelezettségek egyéb részesedési viszonyban lévő vállalkozással szemben</t>
  </si>
  <si>
    <t xml:space="preserve">    Hátrasorolt kötelezettségek egyéb gazdálkodóval szemben</t>
  </si>
  <si>
    <t xml:space="preserve">    Hosszú lejáratra kapott kölcsönök</t>
  </si>
  <si>
    <t xml:space="preserve">    Átváltoztatható és átváltozó kötvények</t>
  </si>
  <si>
    <t xml:space="preserve">    Tartozások kötvénykibocsátásból</t>
  </si>
  <si>
    <t xml:space="preserve">    Beruházási és fejlesztési hitelek</t>
  </si>
  <si>
    <t xml:space="preserve">    Egyéb hosszú lejáratú hitelek</t>
  </si>
  <si>
    <t xml:space="preserve">    Tartós kötelezettségek kapcsolt vállalkozással szemben</t>
  </si>
  <si>
    <t xml:space="preserve">    Tartós kötelezettségek jelentős tulajdoni részesedési viszonyban lévő vállalkozásokkal szemben</t>
  </si>
  <si>
    <t xml:space="preserve">    Tartós kötelezettségek egyéb részesedési viszonyban lévő vállalkozással szemben</t>
  </si>
  <si>
    <t xml:space="preserve">    Egyéb hosszú lejáratú kötelezettségek</t>
  </si>
  <si>
    <t xml:space="preserve">    Halasztott adókötelezettségek</t>
  </si>
  <si>
    <t xml:space="preserve">    Rövid lejáratú kölcsönök</t>
  </si>
  <si>
    <t>1/a.</t>
  </si>
  <si>
    <t xml:space="preserve">      Ebből: az átváltoztatható és átváltozó kötvények</t>
  </si>
  <si>
    <t xml:space="preserve">    Rövid lejáratú hitelek</t>
  </si>
  <si>
    <t xml:space="preserve">    Vevőtől kapott előlegek</t>
  </si>
  <si>
    <t xml:space="preserve">    Kötelezettségek áruszállításból és szolgáltatásból (szállítók)</t>
  </si>
  <si>
    <t xml:space="preserve">    Váltótartozások</t>
  </si>
  <si>
    <t xml:space="preserve">    Rövid lejáratú kötelezettségek kapcsolt vállalkozással szemben</t>
  </si>
  <si>
    <t xml:space="preserve">    Rövid lejáratú kötelezettségek jelentős tulajdoni viszonyban lévő vállalkozásokkal szemben</t>
  </si>
  <si>
    <t xml:space="preserve">    Rövid lejáratú kötelezettségek egyéb részesedési viszonyban lévő vállalkozással szemben</t>
  </si>
  <si>
    <t xml:space="preserve">    Egyéb rövid lejáratú kötelezettségek</t>
  </si>
  <si>
    <t xml:space="preserve">          46313            APEH önellenőrzési pótlék</t>
  </si>
  <si>
    <t xml:space="preserve">    Kötelezettségek értékelési különbözete</t>
  </si>
  <si>
    <t>11.</t>
  </si>
  <si>
    <t xml:space="preserve">    Származékos ügyletek negatív értékelési különbözete</t>
  </si>
  <si>
    <t xml:space="preserve">  Bevételek passzív időbeli elhatárolása</t>
  </si>
  <si>
    <t xml:space="preserve">          4813              Befolyt elszámolt sportszakma + NEP</t>
  </si>
  <si>
    <t xml:space="preserve">          4815              Befolyt elszámolt bevételből TE vásárlás 2016</t>
  </si>
  <si>
    <t xml:space="preserve">          48192            Befolyt, elszámolt bev. PARA sportszakma/446-5/2024</t>
  </si>
  <si>
    <t xml:space="preserve">          48193            Befolyt elszámolt bev. 2024 Héraklész támogatás</t>
  </si>
  <si>
    <t xml:space="preserve">          48194            Befolyt, elszámolt bev. élménysport AOFK_T/0431/2024</t>
  </si>
  <si>
    <t xml:space="preserve">          48195            Befolyt, elszámolt bev. árvízkárok 10698-4/2024</t>
  </si>
  <si>
    <t xml:space="preserve">          48198            Sportszakma / HM befolyt támogatások időbeli elhatárolása</t>
  </si>
  <si>
    <t xml:space="preserve">  Költségek, ráfordítások passzív időbeli elhatárolása</t>
  </si>
  <si>
    <t xml:space="preserve">          4823              Befolyt, elsz. bevételből TE beszerzés 2024</t>
  </si>
  <si>
    <t xml:space="preserve">  Halasztott bevételek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</si>
</sst>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0000"/>
    <numFmt numFmtId="165" formatCode="_-* #,##0_-;\-* #,##0_-;_-* &quot;-&quot;??_-;_-@_-"/>
  </numFmts>
  <fonts count="8" x14ac:knownFonts="1">
    <font>
      <sz val="10"/>
      <name val="Arial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7"/>
      <name val="Arial"/>
      <family val="2"/>
      <charset val="238"/>
    </font>
    <font>
      <sz val="10"/>
      <name val="Arial"/>
      <family val="2"/>
      <charset val="238"/>
    </font>
    <font>
      <sz val="8"/>
      <color rgb="FF3232C8"/>
      <name val="Arial"/>
      <family val="2"/>
      <charset val="238"/>
    </font>
    <font>
      <b/>
      <sz val="8"/>
      <color rgb="FF3232C8"/>
      <name val="Arial"/>
      <family val="2"/>
      <charset val="238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CDCDC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43" fontId="7" fillId="0" borderId="0" applyFont="0" applyFill="0" applyBorder="0" applyAlignment="0" applyProtection="0"/>
  </cellStyleXfs>
  <cellXfs count="113">
    <xf numFmtId="0" fontId="0" fillId="0" borderId="0" xfId="0"/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4" fontId="2" fillId="0" borderId="0" xfId="0" applyNumberFormat="1" applyFont="1"/>
    <xf numFmtId="0" fontId="2" fillId="2" borderId="0" xfId="0" applyFont="1" applyFill="1"/>
    <xf numFmtId="4" fontId="2" fillId="2" borderId="0" xfId="0" applyNumberFormat="1" applyFont="1" applyFill="1"/>
    <xf numFmtId="0" fontId="2" fillId="3" borderId="4" xfId="0" applyFont="1" applyFill="1" applyBorder="1"/>
    <xf numFmtId="0" fontId="1" fillId="3" borderId="3" xfId="0" applyFont="1" applyFill="1" applyBorder="1"/>
    <xf numFmtId="0" fontId="1" fillId="3" borderId="5" xfId="0" applyFont="1" applyFill="1" applyBorder="1"/>
    <xf numFmtId="0" fontId="2" fillId="3" borderId="1" xfId="0" applyFont="1" applyFill="1" applyBorder="1"/>
    <xf numFmtId="0" fontId="1" fillId="3" borderId="0" xfId="0" applyFont="1" applyFill="1"/>
    <xf numFmtId="0" fontId="1" fillId="3" borderId="2" xfId="0" applyFont="1" applyFill="1" applyBorder="1"/>
    <xf numFmtId="0" fontId="3" fillId="3" borderId="7" xfId="0" applyFont="1" applyFill="1" applyBorder="1"/>
    <xf numFmtId="0" fontId="1" fillId="3" borderId="6" xfId="0" applyFont="1" applyFill="1" applyBorder="1"/>
    <xf numFmtId="0" fontId="1" fillId="3" borderId="8" xfId="0" applyFont="1" applyFill="1" applyBorder="1"/>
    <xf numFmtId="49" fontId="2" fillId="3" borderId="9" xfId="0" applyNumberFormat="1" applyFont="1" applyFill="1" applyBorder="1" applyAlignment="1">
      <alignment horizontal="center" vertical="center" wrapText="1"/>
    </xf>
    <xf numFmtId="0" fontId="1" fillId="0" borderId="6" xfId="0" applyFont="1" applyBorder="1"/>
    <xf numFmtId="4" fontId="1" fillId="0" borderId="6" xfId="0" applyNumberFormat="1" applyFont="1" applyBorder="1"/>
    <xf numFmtId="0" fontId="4" fillId="0" borderId="0" xfId="1"/>
    <xf numFmtId="0" fontId="1" fillId="0" borderId="0" xfId="1" applyFont="1"/>
    <xf numFmtId="14" fontId="1" fillId="0" borderId="0" xfId="1" applyNumberFormat="1" applyFont="1"/>
    <xf numFmtId="0" fontId="2" fillId="0" borderId="0" xfId="1" applyFont="1"/>
    <xf numFmtId="4" fontId="1" fillId="0" borderId="0" xfId="1" applyNumberFormat="1" applyFont="1"/>
    <xf numFmtId="0" fontId="2" fillId="2" borderId="0" xfId="1" applyFont="1" applyFill="1"/>
    <xf numFmtId="0" fontId="1" fillId="2" borderId="0" xfId="1" applyFont="1" applyFill="1"/>
    <xf numFmtId="4" fontId="1" fillId="2" borderId="0" xfId="1" applyNumberFormat="1" applyFont="1" applyFill="1"/>
    <xf numFmtId="0" fontId="2" fillId="3" borderId="4" xfId="1" applyFont="1" applyFill="1" applyBorder="1"/>
    <xf numFmtId="0" fontId="1" fillId="3" borderId="3" xfId="1" applyFont="1" applyFill="1" applyBorder="1"/>
    <xf numFmtId="0" fontId="1" fillId="3" borderId="5" xfId="1" applyFont="1" applyFill="1" applyBorder="1"/>
    <xf numFmtId="0" fontId="2" fillId="3" borderId="1" xfId="1" applyFont="1" applyFill="1" applyBorder="1"/>
    <xf numFmtId="0" fontId="1" fillId="3" borderId="0" xfId="1" applyFont="1" applyFill="1"/>
    <xf numFmtId="0" fontId="1" fillId="3" borderId="2" xfId="1" applyFont="1" applyFill="1" applyBorder="1"/>
    <xf numFmtId="0" fontId="3" fillId="3" borderId="7" xfId="1" applyFont="1" applyFill="1" applyBorder="1"/>
    <xf numFmtId="0" fontId="1" fillId="3" borderId="6" xfId="1" applyFont="1" applyFill="1" applyBorder="1"/>
    <xf numFmtId="0" fontId="1" fillId="3" borderId="8" xfId="1" applyFont="1" applyFill="1" applyBorder="1"/>
    <xf numFmtId="49" fontId="2" fillId="3" borderId="9" xfId="1" applyNumberFormat="1" applyFont="1" applyFill="1" applyBorder="1" applyAlignment="1">
      <alignment horizontal="center" vertical="center" wrapText="1"/>
    </xf>
    <xf numFmtId="0" fontId="5" fillId="0" borderId="0" xfId="0" applyFont="1"/>
    <xf numFmtId="4" fontId="5" fillId="0" borderId="0" xfId="0" applyNumberFormat="1" applyFont="1"/>
    <xf numFmtId="4" fontId="0" fillId="0" borderId="0" xfId="0" applyNumberFormat="1"/>
    <xf numFmtId="4" fontId="2" fillId="0" borderId="0" xfId="1" applyNumberFormat="1" applyFont="1"/>
    <xf numFmtId="4" fontId="2" fillId="2" borderId="0" xfId="1" applyNumberFormat="1" applyFont="1" applyFill="1"/>
    <xf numFmtId="49" fontId="1" fillId="2" borderId="0" xfId="1" applyNumberFormat="1" applyFont="1" applyFill="1"/>
    <xf numFmtId="14" fontId="1" fillId="0" borderId="0" xfId="0" applyNumberFormat="1" applyFont="1"/>
    <xf numFmtId="0" fontId="1" fillId="0" borderId="0" xfId="0" applyFont="1" applyAlignment="1">
      <alignment horizontal="center"/>
    </xf>
    <xf numFmtId="0" fontId="2" fillId="0" borderId="6" xfId="0" applyFont="1" applyBorder="1"/>
    <xf numFmtId="14" fontId="1" fillId="0" borderId="6" xfId="0" applyNumberFormat="1" applyFont="1" applyBorder="1"/>
    <xf numFmtId="0" fontId="1" fillId="0" borderId="6" xfId="0" applyFont="1" applyBorder="1" applyAlignment="1">
      <alignment horizontal="center"/>
    </xf>
    <xf numFmtId="4" fontId="2" fillId="0" borderId="6" xfId="0" applyNumberFormat="1" applyFont="1" applyBorder="1"/>
    <xf numFmtId="49" fontId="2" fillId="4" borderId="9" xfId="0" applyNumberFormat="1" applyFont="1" applyFill="1" applyBorder="1" applyAlignment="1">
      <alignment horizontal="center" vertical="center" wrapText="1"/>
    </xf>
    <xf numFmtId="4" fontId="1" fillId="4" borderId="0" xfId="0" applyNumberFormat="1" applyFont="1" applyFill="1"/>
    <xf numFmtId="4" fontId="1" fillId="4" borderId="6" xfId="0" applyNumberFormat="1" applyFont="1" applyFill="1" applyBorder="1"/>
    <xf numFmtId="4" fontId="2" fillId="4" borderId="0" xfId="0" applyNumberFormat="1" applyFont="1" applyFill="1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2" applyFont="1"/>
    <xf numFmtId="43" fontId="0" fillId="5" borderId="0" xfId="2" applyFont="1" applyFill="1"/>
    <xf numFmtId="0" fontId="0" fillId="5" borderId="0" xfId="0" applyFill="1"/>
    <xf numFmtId="0" fontId="4" fillId="0" borderId="0" xfId="0" applyFont="1"/>
    <xf numFmtId="0" fontId="1" fillId="0" borderId="0" xfId="1" applyFont="1" applyAlignment="1">
      <alignment horizontal="right"/>
    </xf>
    <xf numFmtId="14" fontId="1" fillId="0" borderId="0" xfId="1" applyNumberFormat="1" applyFont="1" applyAlignment="1">
      <alignment horizontal="center"/>
    </xf>
    <xf numFmtId="0" fontId="1" fillId="0" borderId="0" xfId="1" applyFont="1" applyAlignment="1">
      <alignment horizontal="center"/>
    </xf>
    <xf numFmtId="0" fontId="6" fillId="0" borderId="0" xfId="1" applyFont="1"/>
    <xf numFmtId="0" fontId="5" fillId="0" borderId="0" xfId="1" applyFont="1"/>
    <xf numFmtId="4" fontId="5" fillId="0" borderId="0" xfId="1" applyNumberFormat="1" applyFont="1"/>
    <xf numFmtId="164" fontId="5" fillId="0" borderId="0" xfId="1" applyNumberFormat="1" applyFont="1"/>
    <xf numFmtId="4" fontId="6" fillId="0" borderId="0" xfId="1" applyNumberFormat="1" applyFont="1"/>
    <xf numFmtId="164" fontId="6" fillId="0" borderId="0" xfId="1" applyNumberFormat="1" applyFont="1"/>
    <xf numFmtId="43" fontId="0" fillId="5" borderId="0" xfId="2" applyFont="1" applyFill="1" applyAlignment="1">
      <alignment horizontal="left"/>
    </xf>
    <xf numFmtId="0" fontId="6" fillId="0" borderId="0" xfId="0" applyFont="1"/>
    <xf numFmtId="164" fontId="5" fillId="0" borderId="0" xfId="0" applyNumberFormat="1" applyFont="1"/>
    <xf numFmtId="4" fontId="6" fillId="0" borderId="0" xfId="0" applyNumberFormat="1" applyFont="1"/>
    <xf numFmtId="164" fontId="6" fillId="0" borderId="0" xfId="0" applyNumberFormat="1" applyFont="1"/>
    <xf numFmtId="165" fontId="0" fillId="0" borderId="0" xfId="2" applyNumberFormat="1" applyFont="1"/>
    <xf numFmtId="0" fontId="0" fillId="0" borderId="0" xfId="0"/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4" fontId="2" fillId="0" borderId="0" xfId="0" applyNumberFormat="1" applyFont="1"/>
    <xf numFmtId="0" fontId="2" fillId="2" borderId="0" xfId="0" applyFont="1" applyFill="1"/>
    <xf numFmtId="4" fontId="2" fillId="2" borderId="0" xfId="0" applyNumberFormat="1" applyFont="1" applyFill="1"/>
    <xf numFmtId="49" fontId="1" fillId="2" borderId="0" xfId="0" applyNumberFormat="1" applyFont="1" applyFill="1"/>
    <xf numFmtId="0" fontId="1" fillId="2" borderId="0" xfId="0" applyFont="1" applyFill="1"/>
    <xf numFmtId="4" fontId="1" fillId="2" borderId="0" xfId="0" applyNumberFormat="1" applyFont="1" applyFill="1"/>
    <xf numFmtId="0" fontId="2" fillId="3" borderId="4" xfId="0" applyFont="1" applyFill="1" applyBorder="1"/>
    <xf numFmtId="0" fontId="1" fillId="3" borderId="3" xfId="0" applyFont="1" applyFill="1" applyBorder="1"/>
    <xf numFmtId="0" fontId="1" fillId="3" borderId="5" xfId="0" applyFont="1" applyFill="1" applyBorder="1"/>
    <xf numFmtId="0" fontId="2" fillId="3" borderId="1" xfId="0" applyFont="1" applyFill="1" applyBorder="1"/>
    <xf numFmtId="0" fontId="1" fillId="3" borderId="0" xfId="0" applyFont="1" applyFill="1"/>
    <xf numFmtId="0" fontId="1" fillId="3" borderId="2" xfId="0" applyFont="1" applyFill="1" applyBorder="1"/>
    <xf numFmtId="0" fontId="3" fillId="3" borderId="7" xfId="0" applyFont="1" applyFill="1" applyBorder="1"/>
    <xf numFmtId="0" fontId="1" fillId="3" borderId="6" xfId="0" applyFont="1" applyFill="1" applyBorder="1"/>
    <xf numFmtId="0" fontId="1" fillId="3" borderId="8" xfId="0" applyFont="1" applyFill="1" applyBorder="1"/>
    <xf numFmtId="49" fontId="2" fillId="3" borderId="9" xfId="0" applyNumberFormat="1" applyFont="1" applyFill="1" applyBorder="1" applyAlignment="1">
      <alignment horizontal="center" vertical="center" wrapText="1"/>
    </xf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4" fontId="2" fillId="0" borderId="0" xfId="0" applyNumberFormat="1" applyFont="1"/>
    <xf numFmtId="0" fontId="5" fillId="0" borderId="0" xfId="0" applyFont="1"/>
    <xf numFmtId="4" fontId="5" fillId="0" borderId="0" xfId="0" applyNumberFormat="1" applyFont="1"/>
    <xf numFmtId="0" fontId="1" fillId="0" borderId="6" xfId="0" applyFont="1" applyBorder="1"/>
    <xf numFmtId="4" fontId="1" fillId="0" borderId="6" xfId="0" applyNumberFormat="1" applyFont="1" applyBorder="1"/>
    <xf numFmtId="4" fontId="1" fillId="2" borderId="0" xfId="0" applyNumberFormat="1" applyFont="1" applyFill="1"/>
    <xf numFmtId="0" fontId="2" fillId="3" borderId="4" xfId="0" applyFont="1" applyFill="1" applyBorder="1"/>
    <xf numFmtId="0" fontId="1" fillId="3" borderId="5" xfId="0" applyFont="1" applyFill="1" applyBorder="1"/>
    <xf numFmtId="0" fontId="2" fillId="3" borderId="1" xfId="0" applyFont="1" applyFill="1" applyBorder="1"/>
    <xf numFmtId="0" fontId="1" fillId="3" borderId="2" xfId="0" applyFont="1" applyFill="1" applyBorder="1"/>
    <xf numFmtId="0" fontId="3" fillId="3" borderId="7" xfId="0" applyFont="1" applyFill="1" applyBorder="1"/>
    <xf numFmtId="0" fontId="1" fillId="3" borderId="8" xfId="0" applyFont="1" applyFill="1" applyBorder="1"/>
    <xf numFmtId="49" fontId="2" fillId="3" borderId="9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Fill="1"/>
  </cellXfs>
  <cellStyles count="3">
    <cellStyle name="Ezres" xfId="2" builtinId="3"/>
    <cellStyle name="Normál" xfId="0" builtinId="0"/>
    <cellStyle name="Normál 2" xfId="1" xr:uid="{A60F9394-DB20-44DA-AEF1-E440353B7246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ozmán Alexandra" refreshedDate="45782.472929166666" createdVersion="8" refreshedVersion="8" minRefreshableVersion="3" recordCount="522" xr:uid="{8A352DFD-0FE0-4314-9981-B146288AF2EE}">
  <cacheSource type="worksheet">
    <worksheetSource ref="A8:R530" sheet="eszköztükör"/>
  </cacheSource>
  <cacheFields count="21">
    <cacheField name="Leltári szám" numFmtId="0">
      <sharedItems/>
    </cacheField>
    <cacheField name="Megnevezés" numFmtId="0">
      <sharedItems/>
    </cacheField>
    <cacheField name="Eszközcsoport" numFmtId="0">
      <sharedItems/>
    </cacheField>
    <cacheField name="Főkönyvi szám" numFmtId="0">
      <sharedItems/>
    </cacheField>
    <cacheField name="Aktiválás" numFmtId="14">
      <sharedItems containsSemiMixedTypes="0" containsNonDate="0" containsDate="1" containsString="0" minDate="1981-01-02T00:00:00" maxDate="2024-12-18T00:00:00" count="160">
        <d v="1981-01-02T00:00:00"/>
        <d v="1989-04-24T00:00:00"/>
        <d v="2004-05-12T00:00:00"/>
        <d v="2004-08-23T00:00:00"/>
        <d v="2006-06-12T00:00:00"/>
        <d v="2006-06-22T00:00:00"/>
        <d v="2006-11-20T00:00:00"/>
        <d v="2008-02-19T00:00:00"/>
        <d v="2008-04-07T00:00:00"/>
        <d v="2008-05-04T00:00:00"/>
        <d v="2008-05-26T00:00:00"/>
        <d v="2008-06-04T00:00:00"/>
        <d v="2009-12-15T00:00:00"/>
        <d v="2010-12-11T00:00:00"/>
        <d v="2011-10-07T00:00:00"/>
        <d v="2012-02-03T00:00:00"/>
        <d v="2012-02-06T00:00:00"/>
        <d v="2012-02-20T00:00:00"/>
        <d v="2012-05-22T00:00:00"/>
        <d v="2012-06-15T00:00:00"/>
        <d v="2012-08-10T00:00:00"/>
        <d v="2012-09-13T00:00:00"/>
        <d v="2014-02-07T00:00:00"/>
        <d v="2014-02-13T00:00:00"/>
        <d v="2014-02-17T00:00:00"/>
        <d v="2014-02-20T00:00:00"/>
        <d v="2014-02-24T00:00:00"/>
        <d v="2014-03-20T00:00:00"/>
        <d v="2014-03-21T00:00:00"/>
        <d v="2014-03-25T00:00:00"/>
        <d v="2014-03-28T00:00:00"/>
        <d v="2014-05-14T00:00:00"/>
        <d v="2014-05-27T00:00:00"/>
        <d v="2014-07-10T00:00:00"/>
        <d v="2014-07-12T00:00:00"/>
        <d v="2014-08-13T00:00:00"/>
        <d v="2014-08-25T00:00:00"/>
        <d v="2014-09-26T00:00:00"/>
        <d v="2014-09-29T00:00:00"/>
        <d v="2014-10-16T00:00:00"/>
        <d v="2014-10-27T00:00:00"/>
        <d v="2014-10-30T00:00:00"/>
        <d v="2014-11-25T00:00:00"/>
        <d v="2014-12-01T00:00:00"/>
        <d v="2014-12-03T00:00:00"/>
        <d v="2015-02-05T00:00:00"/>
        <d v="2015-03-23T00:00:00"/>
        <d v="2015-03-27T00:00:00"/>
        <d v="2015-04-08T00:00:00"/>
        <d v="2015-04-15T00:00:00"/>
        <d v="2015-04-30T00:00:00"/>
        <d v="2015-08-04T00:00:00"/>
        <d v="2015-08-19T00:00:00"/>
        <d v="2015-10-22T00:00:00"/>
        <d v="2016-01-03T00:00:00"/>
        <d v="2016-01-08T00:00:00"/>
        <d v="2016-01-26T00:00:00"/>
        <d v="2016-01-28T00:00:00"/>
        <d v="2016-03-25T00:00:00"/>
        <d v="2016-03-29T00:00:00"/>
        <d v="2016-04-12T00:00:00"/>
        <d v="2016-05-03T00:00:00"/>
        <d v="2016-05-17T00:00:00"/>
        <d v="2016-05-26T00:00:00"/>
        <d v="2016-05-27T00:00:00"/>
        <d v="2016-06-14T00:00:00"/>
        <d v="2016-06-16T00:00:00"/>
        <d v="2016-06-23T00:00:00"/>
        <d v="2016-06-27T00:00:00"/>
        <d v="2016-12-21T00:00:00"/>
        <d v="2016-12-23T00:00:00"/>
        <d v="2016-12-31T00:00:00"/>
        <d v="2017-07-03T00:00:00"/>
        <d v="2017-07-13T00:00:00"/>
        <d v="2017-08-02T00:00:00"/>
        <d v="2017-09-04T00:00:00"/>
        <d v="2018-01-18T00:00:00"/>
        <d v="2018-01-31T00:00:00"/>
        <d v="2018-02-14T00:00:00"/>
        <d v="2018-02-19T00:00:00"/>
        <d v="2018-02-22T00:00:00"/>
        <d v="2018-03-12T00:00:00"/>
        <d v="2018-04-11T00:00:00"/>
        <d v="2018-04-17T00:00:00"/>
        <d v="2018-04-26T00:00:00"/>
        <d v="2018-07-23T00:00:00"/>
        <d v="2018-08-02T00:00:00"/>
        <d v="2018-08-16T00:00:00"/>
        <d v="2018-10-28T00:00:00"/>
        <d v="2018-10-31T00:00:00"/>
        <d v="2019-01-01T00:00:00"/>
        <d v="2019-03-05T00:00:00"/>
        <d v="2019-03-25T00:00:00"/>
        <d v="2019-04-03T00:00:00"/>
        <d v="2019-05-02T00:00:00"/>
        <d v="2019-06-03T00:00:00"/>
        <d v="2019-06-14T00:00:00"/>
        <d v="2019-06-27T00:00:00"/>
        <d v="2019-11-05T00:00:00"/>
        <d v="2019-12-20T00:00:00"/>
        <d v="2020-01-08T00:00:00"/>
        <d v="2020-01-20T00:00:00"/>
        <d v="2020-02-03T00:00:00"/>
        <d v="2020-02-05T00:00:00"/>
        <d v="2020-02-11T00:00:00"/>
        <d v="2020-05-07T00:00:00"/>
        <d v="2020-05-18T00:00:00"/>
        <d v="2020-06-05T00:00:00"/>
        <d v="2020-06-19T00:00:00"/>
        <d v="2020-07-02T00:00:00"/>
        <d v="2020-07-07T00:00:00"/>
        <d v="2020-07-20T00:00:00"/>
        <d v="2020-07-24T00:00:00"/>
        <d v="2020-08-05T00:00:00"/>
        <d v="2020-08-17T00:00:00"/>
        <d v="2020-08-24T00:00:00"/>
        <d v="2020-09-10T00:00:00"/>
        <d v="2020-09-15T00:00:00"/>
        <d v="2020-10-10T00:00:00"/>
        <d v="2020-10-19T00:00:00"/>
        <d v="2020-12-10T00:00:00"/>
        <d v="2021-01-01T00:00:00"/>
        <d v="2021-04-15T00:00:00"/>
        <d v="2021-06-10T00:00:00"/>
        <d v="2021-07-12T00:00:00"/>
        <d v="2021-09-28T00:00:00"/>
        <d v="2022-01-20T00:00:00"/>
        <d v="2022-03-10T00:00:00"/>
        <d v="2022-03-23T00:00:00"/>
        <d v="2022-03-29T00:00:00"/>
        <d v="2022-04-23T00:00:00"/>
        <d v="2022-05-12T00:00:00"/>
        <d v="2022-06-29T00:00:00"/>
        <d v="2022-07-14T00:00:00"/>
        <d v="2022-07-25T00:00:00"/>
        <d v="2022-09-30T00:00:00"/>
        <d v="2022-10-24T00:00:00"/>
        <d v="2022-12-12T00:00:00"/>
        <d v="2023-01-01T00:00:00"/>
        <d v="2023-03-06T00:00:00"/>
        <d v="2023-05-03T00:00:00"/>
        <d v="2023-06-05T00:00:00"/>
        <d v="2023-06-07T00:00:00"/>
        <d v="2023-06-22T00:00:00"/>
        <d v="2023-07-17T00:00:00"/>
        <d v="2023-08-01T00:00:00"/>
        <d v="2023-10-09T00:00:00"/>
        <d v="2024-01-30T00:00:00"/>
        <d v="2024-02-20T00:00:00"/>
        <d v="2024-03-19T00:00:00"/>
        <d v="2024-03-22T00:00:00"/>
        <d v="2024-04-19T00:00:00"/>
        <d v="2024-05-15T00:00:00"/>
        <d v="2024-06-17T00:00:00"/>
        <d v="2024-08-01T00:00:00"/>
        <d v="2024-08-07T00:00:00"/>
        <d v="2024-11-07T00:00:00"/>
        <d v="2024-11-19T00:00:00"/>
        <d v="2024-11-25T00:00:00"/>
        <d v="2024-12-17T00:00:00"/>
      </sharedItems>
      <fieldGroup par="20"/>
    </cacheField>
    <cacheField name="Gyártási szám" numFmtId="0">
      <sharedItems/>
    </cacheField>
    <cacheField name="Leírás" numFmtId="0">
      <sharedItems/>
    </cacheField>
    <cacheField name="Bruttó nyitó" numFmtId="4">
      <sharedItems containsSemiMixedTypes="0" containsString="0" containsNumber="1" containsInteger="1" minValue="0" maxValue="20175834"/>
    </cacheField>
    <cacheField name="Bruttó növ." numFmtId="4">
      <sharedItems containsSemiMixedTypes="0" containsString="0" containsNumber="1" containsInteger="1" minValue="0" maxValue="5975000"/>
    </cacheField>
    <cacheField name="Bruttó csökk." numFmtId="4">
      <sharedItems containsSemiMixedTypes="0" containsString="0" containsNumber="1" containsInteger="1" minValue="0" maxValue="0"/>
    </cacheField>
    <cacheField name="Bruttó átsorolás" numFmtId="4">
      <sharedItems containsSemiMixedTypes="0" containsString="0" containsNumber="1" containsInteger="1" minValue="0" maxValue="0"/>
    </cacheField>
    <cacheField name="Bruttó záró" numFmtId="4">
      <sharedItems containsSemiMixedTypes="0" containsString="0" containsNumber="1" containsInteger="1" minValue="0" maxValue="20175834"/>
    </cacheField>
    <cacheField name="Écs. nyitó" numFmtId="4">
      <sharedItems containsSemiMixedTypes="0" containsString="0" containsNumber="1" containsInteger="1" minValue="0" maxValue="13072871"/>
    </cacheField>
    <cacheField name="Écs. növ." numFmtId="4">
      <sharedItems containsSemiMixedTypes="0" containsString="0" containsNumber="1" containsInteger="1" minValue="0" maxValue="2925498"/>
    </cacheField>
    <cacheField name="Écs. csökk." numFmtId="4">
      <sharedItems containsSemiMixedTypes="0" containsString="0" containsNumber="1" containsInteger="1" minValue="0" maxValue="0"/>
    </cacheField>
    <cacheField name="Écs. átsorolás" numFmtId="4">
      <sharedItems containsSemiMixedTypes="0" containsString="0" containsNumber="1" containsInteger="1" minValue="0" maxValue="0"/>
    </cacheField>
    <cacheField name="Écs. záró" numFmtId="4">
      <sharedItems containsSemiMixedTypes="0" containsString="0" containsNumber="1" containsInteger="1" minValue="0" maxValue="15998369"/>
    </cacheField>
    <cacheField name="Nettó érték" numFmtId="4">
      <sharedItems containsSemiMixedTypes="0" containsString="0" containsNumber="1" containsInteger="1" minValue="0" maxValue="12631215"/>
    </cacheField>
    <cacheField name="Hónap (Aktiválás)" numFmtId="0" databaseField="0">
      <fieldGroup base="4">
        <rangePr groupBy="months" startDate="1981-01-02T00:00:00" endDate="2024-12-18T00:00:00"/>
        <groupItems count="14">
          <s v="&lt;1981.01.02"/>
          <s v="jan"/>
          <s v="febr"/>
          <s v="márc"/>
          <s v="ápr"/>
          <s v="máj"/>
          <s v="jún"/>
          <s v="júl"/>
          <s v="aug"/>
          <s v="szept"/>
          <s v="okt"/>
          <s v="nov"/>
          <s v="dec"/>
          <s v="&gt;2024.12.18"/>
        </groupItems>
      </fieldGroup>
    </cacheField>
    <cacheField name="Negyedév (Aktiválás)" numFmtId="0" databaseField="0">
      <fieldGroup base="4">
        <rangePr groupBy="quarters" startDate="1981-01-02T00:00:00" endDate="2024-12-18T00:00:00"/>
        <groupItems count="6">
          <s v="&lt;1981.01.02"/>
          <s v="N.év1"/>
          <s v="N.év2"/>
          <s v="N.év3"/>
          <s v="N.év4"/>
          <s v="&gt;2024.12.18"/>
        </groupItems>
      </fieldGroup>
    </cacheField>
    <cacheField name="Év (Aktiválás)" numFmtId="0" databaseField="0">
      <fieldGroup base="4">
        <rangePr groupBy="years" startDate="1981-01-02T00:00:00" endDate="2024-12-18T00:00:00"/>
        <groupItems count="46">
          <s v="&lt;1981.01.02"/>
          <s v="1981"/>
          <s v="1982"/>
          <s v="1983"/>
          <s v="1984"/>
          <s v="1985"/>
          <s v="1986"/>
          <s v="1987"/>
          <s v="1988"/>
          <s v="1989"/>
          <s v="1990"/>
          <s v="1991"/>
          <s v="1992"/>
          <s v="1993"/>
          <s v="1994"/>
          <s v="1995"/>
          <s v="1996"/>
          <s v="1997"/>
          <s v="1998"/>
          <s v="1999"/>
          <s v="2000"/>
          <s v="2001"/>
          <s v="2002"/>
          <s v="2003"/>
          <s v="2004"/>
          <s v="2005"/>
          <s v="2006"/>
          <s v="2007"/>
          <s v="2008"/>
          <s v="2009"/>
          <s v="2010"/>
          <s v="2011"/>
          <s v="2012"/>
          <s v="2013"/>
          <s v="2014"/>
          <s v="2015"/>
          <s v="2016"/>
          <s v="2017"/>
          <s v="2018"/>
          <s v="2019"/>
          <s v="2020"/>
          <s v="2021"/>
          <s v="2022"/>
          <s v="2023"/>
          <s v="2024"/>
          <s v="&gt;2024.12.18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22">
  <r>
    <s v="HV005/1035"/>
    <s v="Empacher 4 hajó"/>
    <s v="Evezős hajók, gépek, lapátok [1451,571]"/>
    <s v="1451"/>
    <x v="0"/>
    <s v=""/>
    <s v="5.00%"/>
    <n v="0"/>
    <n v="0"/>
    <n v="0"/>
    <n v="0"/>
    <n v="0"/>
    <n v="0"/>
    <n v="0"/>
    <n v="0"/>
    <n v="0"/>
    <n v="0"/>
    <n v="0"/>
  </r>
  <r>
    <s v="1067"/>
    <s v="Yamaha 20 LE-s motor 2 üt /5"/>
    <s v="Egyéb sporteszközök [1452,571]"/>
    <s v="1452"/>
    <x v="1"/>
    <s v=""/>
    <s v="9.00%"/>
    <n v="0"/>
    <n v="0"/>
    <n v="0"/>
    <n v="0"/>
    <n v="0"/>
    <n v="0"/>
    <n v="0"/>
    <n v="0"/>
    <n v="0"/>
    <n v="0"/>
    <n v="0"/>
  </r>
  <r>
    <s v="HV0011/1095/A"/>
    <s v="Egypárevezős . Filippi 2004"/>
    <s v="Evezős hajók, gépek, lapátok [1451,571]"/>
    <s v="1451"/>
    <x v="2"/>
    <s v=""/>
    <s v="9.00%"/>
    <n v="0"/>
    <n v="0"/>
    <n v="0"/>
    <n v="0"/>
    <n v="0"/>
    <n v="0"/>
    <n v="0"/>
    <n v="0"/>
    <n v="0"/>
    <n v="0"/>
    <n v="0"/>
  </r>
  <r>
    <s v="HV015/1095/A"/>
    <s v="Egypárevezős - Filippi 2004 Szolnok"/>
    <s v="Evezős hajók, gépek, lapátok [1451,571]"/>
    <s v="1451"/>
    <x v="2"/>
    <s v=""/>
    <s v="9.00%"/>
    <n v="0"/>
    <n v="0"/>
    <n v="0"/>
    <n v="0"/>
    <n v="0"/>
    <n v="0"/>
    <n v="0"/>
    <n v="0"/>
    <n v="0"/>
    <n v="0"/>
    <n v="0"/>
  </r>
  <r>
    <s v="HV004/1099"/>
    <s v="Kétpárevezős - Empacher 1999-es"/>
    <s v="Evezős hajók, gépek, lapátok [1451,571]"/>
    <s v="1451"/>
    <x v="3"/>
    <s v=""/>
    <s v="9.00%"/>
    <n v="0"/>
    <n v="0"/>
    <n v="0"/>
    <n v="0"/>
    <n v="0"/>
    <n v="0"/>
    <n v="0"/>
    <n v="0"/>
    <n v="0"/>
    <n v="0"/>
    <n v="0"/>
  </r>
  <r>
    <s v="HV009/1120"/>
    <s v="Négypárevezős - Filippi"/>
    <s v="Evezős hajók, gépek, lapátok [1451,571]"/>
    <s v="1451"/>
    <x v="4"/>
    <s v=""/>
    <s v="9.00%"/>
    <n v="183247"/>
    <n v="0"/>
    <n v="0"/>
    <n v="0"/>
    <n v="183247"/>
    <n v="148460"/>
    <n v="16494"/>
    <n v="0"/>
    <n v="0"/>
    <n v="164954"/>
    <n v="18293"/>
  </r>
  <r>
    <s v="HV014/1119"/>
    <s v="Egypárevezős Filippi 2006"/>
    <s v="Evezős hajók, gépek, lapátok [1451,571]"/>
    <s v="1451"/>
    <x v="4"/>
    <s v=""/>
    <s v="9.00%"/>
    <n v="68761"/>
    <n v="0"/>
    <n v="0"/>
    <n v="0"/>
    <n v="68761"/>
    <n v="55723"/>
    <n v="6186"/>
    <n v="0"/>
    <n v="0"/>
    <n v="61909"/>
    <n v="6852"/>
  </r>
  <r>
    <s v="HV016/1119"/>
    <s v="Egypárevezős - Filippi 2006 Sz"/>
    <s v="Evezős hajók, gépek, lapátok [1451,571]"/>
    <s v="1451"/>
    <x v="4"/>
    <s v=""/>
    <s v="9.00%"/>
    <n v="68761"/>
    <n v="0"/>
    <n v="0"/>
    <n v="0"/>
    <n v="68761"/>
    <n v="55723"/>
    <n v="6186"/>
    <n v="0"/>
    <n v="0"/>
    <n v="61909"/>
    <n v="6852"/>
  </r>
  <r>
    <s v="HV013/1118"/>
    <s v="Kétpárevezős - Empacher 2006-os"/>
    <s v="Evezős hajók, gépek, lapátok [1451,571]"/>
    <s v="1451"/>
    <x v="5"/>
    <s v=""/>
    <s v="9.00%"/>
    <n v="186694"/>
    <n v="0"/>
    <n v="0"/>
    <n v="0"/>
    <n v="186694"/>
    <n v="151214"/>
    <n v="16800"/>
    <n v="0"/>
    <n v="0"/>
    <n v="168014"/>
    <n v="18680"/>
  </r>
  <r>
    <s v="HV012/1132"/>
    <s v="Kétpárevezős - Schellenbacher"/>
    <s v="Evezős hajók, gépek, lapátok [1451,571]"/>
    <s v="1451"/>
    <x v="6"/>
    <s v=""/>
    <s v="9.00%"/>
    <n v="422282"/>
    <n v="0"/>
    <n v="0"/>
    <n v="0"/>
    <n v="422282"/>
    <n v="342057"/>
    <n v="38004"/>
    <n v="0"/>
    <n v="0"/>
    <n v="380061"/>
    <n v="42221"/>
  </r>
  <r>
    <s v="1154"/>
    <s v="Digitális személymérleg -SECA"/>
    <s v="Egyéb sporteszközök [1452,571]"/>
    <s v="1452"/>
    <x v="7"/>
    <s v=""/>
    <s v="9.00%"/>
    <n v="81199"/>
    <n v="0"/>
    <n v="0"/>
    <n v="0"/>
    <n v="81199"/>
    <n v="65800"/>
    <n v="7308"/>
    <n v="0"/>
    <n v="0"/>
    <n v="73108"/>
    <n v="8091"/>
  </r>
  <r>
    <s v="HA001/1158"/>
    <s v="Egypárevezős, adaptív"/>
    <s v="Evezős hajók, gépek, lapátok [1451,571]"/>
    <s v="1451"/>
    <x v="8"/>
    <s v=""/>
    <s v="9.00%"/>
    <n v="189417"/>
    <n v="0"/>
    <n v="0"/>
    <n v="0"/>
    <n v="189417"/>
    <n v="153430"/>
    <n v="17047"/>
    <n v="0"/>
    <n v="0"/>
    <n v="170477"/>
    <n v="18940"/>
  </r>
  <r>
    <s v="HA002/1159"/>
    <s v="Egypárevezős, adaptív 2008as"/>
    <s v="Evezős hajók, gépek, lapátok [1451,571]"/>
    <s v="1451"/>
    <x v="9"/>
    <s v=""/>
    <s v="9.00%"/>
    <n v="268175"/>
    <n v="0"/>
    <n v="0"/>
    <n v="0"/>
    <n v="268175"/>
    <n v="217230"/>
    <n v="24132"/>
    <n v="0"/>
    <n v="0"/>
    <n v="241362"/>
    <n v="26813"/>
  </r>
  <r>
    <s v="HV019/1161"/>
    <s v="Schell kétpár ks férfi 2008-as"/>
    <s v="Evezős hajók, gépek, lapátok [1451,571]"/>
    <s v="1451"/>
    <x v="10"/>
    <s v=""/>
    <s v="9.00%"/>
    <n v="563588"/>
    <n v="0"/>
    <n v="0"/>
    <n v="0"/>
    <n v="563588"/>
    <n v="456507"/>
    <n v="50723"/>
    <n v="0"/>
    <n v="0"/>
    <n v="507230"/>
    <n v="56358"/>
  </r>
  <r>
    <s v="HV0220/1160"/>
    <s v="Egypárevezős Schell - női Sch."/>
    <s v="Evezős hajók, gépek, lapátok [1451,571]"/>
    <s v="1451"/>
    <x v="10"/>
    <s v=""/>
    <s v="9.00%"/>
    <n v="563588"/>
    <n v="0"/>
    <n v="0"/>
    <n v="0"/>
    <n v="563588"/>
    <n v="456507"/>
    <n v="50723"/>
    <n v="0"/>
    <n v="0"/>
    <n v="507230"/>
    <n v="56358"/>
  </r>
  <r>
    <s v="HV08/1162"/>
    <s v="Schell ks női kétpár"/>
    <s v="Evezős hajók, gépek, lapátok [1451,571]"/>
    <s v="1451"/>
    <x v="10"/>
    <s v=""/>
    <s v="9.00%"/>
    <n v="903027"/>
    <n v="0"/>
    <n v="0"/>
    <n v="0"/>
    <n v="903027"/>
    <n v="731484"/>
    <n v="81276"/>
    <n v="0"/>
    <n v="0"/>
    <n v="812760"/>
    <n v="90267"/>
  </r>
  <r>
    <s v="GCIISCU/0001/11"/>
    <s v="C2 scull lapát 2008-as BB"/>
    <s v="Evezős hajók, gépek, lapátok [1451,571]"/>
    <s v="1451"/>
    <x v="11"/>
    <s v=""/>
    <s v="14.50%"/>
    <n v="53086"/>
    <n v="0"/>
    <n v="0"/>
    <n v="0"/>
    <n v="53086"/>
    <n v="48869"/>
    <n v="4217"/>
    <n v="0"/>
    <n v="0"/>
    <n v="53086"/>
    <n v="0"/>
  </r>
  <r>
    <s v="HV007/1184"/>
    <s v="Schell korm n kettes"/>
    <s v="Evezős hajók, gépek, lapátok [1451,571]"/>
    <s v="1451"/>
    <x v="12"/>
    <s v=""/>
    <s v="9.00%"/>
    <n v="1295740"/>
    <n v="0"/>
    <n v="0"/>
    <n v="0"/>
    <n v="1295740"/>
    <n v="1049528"/>
    <n v="116615"/>
    <n v="0"/>
    <n v="0"/>
    <n v="1166143"/>
    <n v="129597"/>
  </r>
  <r>
    <s v="CIIOAR/0001/11"/>
    <s v="C-II oar lapát tanmed Smoothie"/>
    <s v="Evezős hajók, gépek, lapátok [1451,571]"/>
    <s v="1451"/>
    <x v="13"/>
    <s v=""/>
    <s v="9.00%"/>
    <n v="32000"/>
    <n v="0"/>
    <n v="0"/>
    <n v="0"/>
    <n v="32000"/>
    <n v="25948"/>
    <n v="2880"/>
    <n v="0"/>
    <n v="0"/>
    <n v="28828"/>
    <n v="3172"/>
  </r>
  <r>
    <s v="CIIOAR/0002/11"/>
    <s v="C-II oar lapát tanmed Smoothie"/>
    <s v="Evezős hajók, gépek, lapátok [1451,571]"/>
    <s v="1451"/>
    <x v="13"/>
    <s v=""/>
    <s v="9.00%"/>
    <n v="36500"/>
    <n v="0"/>
    <n v="0"/>
    <n v="0"/>
    <n v="36500"/>
    <n v="29559"/>
    <n v="3282"/>
    <n v="0"/>
    <n v="0"/>
    <n v="32841"/>
    <n v="3659"/>
  </r>
  <r>
    <s v="CIIOAR/0003/11"/>
    <s v="C-II oar lapát tanmed Smoothie"/>
    <s v="Evezős hajók, gépek, lapátok [1451,571]"/>
    <s v="1451"/>
    <x v="13"/>
    <s v=""/>
    <s v="9.00%"/>
    <n v="32000"/>
    <n v="0"/>
    <n v="0"/>
    <n v="0"/>
    <n v="32000"/>
    <n v="25948"/>
    <n v="2880"/>
    <n v="0"/>
    <n v="0"/>
    <n v="28828"/>
    <n v="3172"/>
  </r>
  <r>
    <s v="CIIOAR/0004/11"/>
    <s v="C-II oar lapát tanmed Smoothie"/>
    <s v="Evezős hajók, gépek, lapátok [1451,571]"/>
    <s v="1451"/>
    <x v="13"/>
    <s v=""/>
    <s v="9.00%"/>
    <n v="36500"/>
    <n v="0"/>
    <n v="0"/>
    <n v="0"/>
    <n v="36500"/>
    <n v="29559"/>
    <n v="3282"/>
    <n v="0"/>
    <n v="0"/>
    <n v="32841"/>
    <n v="3659"/>
  </r>
  <r>
    <s v="MESZED003"/>
    <s v="Concepst2 D model ergométer"/>
    <s v="Egyéb sporteszközök [1452,571]"/>
    <s v="1452"/>
    <x v="14"/>
    <s v=""/>
    <s v="9.00%"/>
    <n v="214488"/>
    <n v="0"/>
    <n v="0"/>
    <n v="0"/>
    <n v="214488"/>
    <n v="173769"/>
    <n v="19303"/>
    <n v="0"/>
    <n v="0"/>
    <n v="193072"/>
    <n v="21416"/>
  </r>
  <r>
    <s v="MESZED006"/>
    <s v="conncept2D modell ergometer"/>
    <s v="Egyéb sporteszközök [1452,571]"/>
    <s v="1452"/>
    <x v="14"/>
    <s v=""/>
    <s v="9.00%"/>
    <n v="214488"/>
    <n v="0"/>
    <n v="0"/>
    <n v="0"/>
    <n v="214488"/>
    <n v="173769"/>
    <n v="19303"/>
    <n v="0"/>
    <n v="0"/>
    <n v="193072"/>
    <n v="21416"/>
  </r>
  <r>
    <s v="MESZED007"/>
    <s v="Concept2 D modell ergométer"/>
    <s v="Egyéb sporteszközök [1452,571]"/>
    <s v="1452"/>
    <x v="14"/>
    <s v=""/>
    <s v="9.00%"/>
    <n v="214488"/>
    <n v="0"/>
    <n v="0"/>
    <n v="0"/>
    <n v="214488"/>
    <n v="173769"/>
    <n v="19303"/>
    <n v="0"/>
    <n v="0"/>
    <n v="193072"/>
    <n v="21416"/>
  </r>
  <r>
    <s v="MESZED008"/>
    <s v="Concept2D modell ergométer"/>
    <s v="Egyéb sporteszközök [1452,571]"/>
    <s v="1452"/>
    <x v="14"/>
    <s v=""/>
    <s v="9.00%"/>
    <n v="214488"/>
    <n v="0"/>
    <n v="0"/>
    <n v="0"/>
    <n v="214488"/>
    <n v="173769"/>
    <n v="19303"/>
    <n v="0"/>
    <n v="0"/>
    <n v="193072"/>
    <n v="21416"/>
  </r>
  <r>
    <s v="MESZED009"/>
    <s v="Concept2 D modell ergométer"/>
    <s v="Egyéb sporteszközök [1452,571]"/>
    <s v="1452"/>
    <x v="14"/>
    <s v=""/>
    <s v="9.00%"/>
    <n v="214488"/>
    <n v="0"/>
    <n v="0"/>
    <n v="0"/>
    <n v="214488"/>
    <n v="173769"/>
    <n v="19303"/>
    <n v="0"/>
    <n v="0"/>
    <n v="193072"/>
    <n v="21416"/>
  </r>
  <r>
    <s v="1120004"/>
    <s v="Kerékpár Görgő B'twin Hmoe"/>
    <s v="Egyéb sporteszközök [1452,571]"/>
    <s v="1452"/>
    <x v="15"/>
    <s v=""/>
    <s v="9.00%"/>
    <n v="22144"/>
    <n v="0"/>
    <n v="0"/>
    <n v="0"/>
    <n v="22144"/>
    <n v="17930"/>
    <n v="1993"/>
    <n v="0"/>
    <n v="0"/>
    <n v="19923"/>
    <n v="2221"/>
  </r>
  <r>
    <s v="1120005"/>
    <s v="Kerékpár görgő B'twin Home"/>
    <s v="Egyéb sporteszközök [1452,571]"/>
    <s v="1452"/>
    <x v="15"/>
    <s v=""/>
    <s v="9.00%"/>
    <n v="22144"/>
    <n v="0"/>
    <n v="0"/>
    <n v="0"/>
    <n v="22144"/>
    <n v="17930"/>
    <n v="1993"/>
    <n v="0"/>
    <n v="0"/>
    <n v="19923"/>
    <n v="2221"/>
  </r>
  <r>
    <s v="1120001"/>
    <s v="Kerékpár 2663 DHS Fekete"/>
    <s v="Egyéb sporteszközök [1452,571]"/>
    <s v="1452"/>
    <x v="16"/>
    <s v="D1107025"/>
    <s v="9.00%"/>
    <n v="44346"/>
    <n v="0"/>
    <n v="0"/>
    <n v="0"/>
    <n v="44346"/>
    <n v="35917"/>
    <n v="3990"/>
    <n v="0"/>
    <n v="0"/>
    <n v="39907"/>
    <n v="4439"/>
  </r>
  <r>
    <s v="1120002"/>
    <s v="Kerékpár 2663 DHS ezüst"/>
    <s v="Egyéb sporteszközök [1452,571]"/>
    <s v="1452"/>
    <x v="16"/>
    <s v="D1103014"/>
    <s v="9.00%"/>
    <n v="44346"/>
    <n v="0"/>
    <n v="0"/>
    <n v="0"/>
    <n v="44346"/>
    <n v="35917"/>
    <n v="3990"/>
    <n v="0"/>
    <n v="0"/>
    <n v="39907"/>
    <n v="4439"/>
  </r>
  <r>
    <s v="1120003"/>
    <s v="Polár pulzusmérő szett"/>
    <s v="Egyéb sporteszközök [1452,571]"/>
    <s v="1452"/>
    <x v="16"/>
    <s v=""/>
    <s v="9.00%"/>
    <n v="69463"/>
    <n v="0"/>
    <n v="0"/>
    <n v="0"/>
    <n v="69463"/>
    <n v="56277"/>
    <n v="6253"/>
    <n v="0"/>
    <n v="0"/>
    <n v="62530"/>
    <n v="6933"/>
  </r>
  <r>
    <s v="1120006"/>
    <s v="GPS óra"/>
    <s v="Egyéb sporteszközök [1452,571]"/>
    <s v="1452"/>
    <x v="17"/>
    <s v=""/>
    <s v="9.00%"/>
    <n v="56092"/>
    <n v="0"/>
    <n v="0"/>
    <n v="0"/>
    <n v="56092"/>
    <n v="45454"/>
    <n v="5052"/>
    <n v="0"/>
    <n v="0"/>
    <n v="50506"/>
    <n v="5586"/>
  </r>
  <r>
    <s v="1120007"/>
    <s v="GPS óra"/>
    <s v="Egyéb sporteszközök [1452,571]"/>
    <s v="1452"/>
    <x v="17"/>
    <s v=""/>
    <s v="9.00%"/>
    <n v="56092"/>
    <n v="0"/>
    <n v="0"/>
    <n v="0"/>
    <n v="56092"/>
    <n v="45454"/>
    <n v="5052"/>
    <n v="0"/>
    <n v="0"/>
    <n v="50506"/>
    <n v="5586"/>
  </r>
  <r>
    <s v="SCULL/12/001"/>
    <s v="C2 scull lapát 1 pár FAT"/>
    <s v="Evezős hajók, gépek, lapátok [1451,571]"/>
    <s v="1451"/>
    <x v="18"/>
    <s v=""/>
    <s v="9.00%"/>
    <n v="146135"/>
    <n v="0"/>
    <n v="0"/>
    <n v="0"/>
    <n v="146135"/>
    <n v="118368"/>
    <n v="13152"/>
    <n v="0"/>
    <n v="0"/>
    <n v="131520"/>
    <n v="14615"/>
  </r>
  <r>
    <s v="SCULL/12/002"/>
    <s v="C2 scull lapát 1 pár FAT"/>
    <s v="Evezős hajók, gépek, lapátok [1451,571]"/>
    <s v="1451"/>
    <x v="18"/>
    <s v=""/>
    <s v="9.00%"/>
    <n v="146135"/>
    <n v="0"/>
    <n v="0"/>
    <n v="0"/>
    <n v="146135"/>
    <n v="118368"/>
    <n v="13152"/>
    <n v="0"/>
    <n v="0"/>
    <n v="131520"/>
    <n v="14615"/>
  </r>
  <r>
    <s v="SCULL/12/003"/>
    <s v="C2 scull lapát 1 pár FAT"/>
    <s v="Evezős hajók, gépek, lapátok [1451,571]"/>
    <s v="1451"/>
    <x v="18"/>
    <s v=""/>
    <s v="9.00%"/>
    <n v="146135"/>
    <n v="0"/>
    <n v="0"/>
    <n v="0"/>
    <n v="146135"/>
    <n v="118368"/>
    <n v="13152"/>
    <n v="0"/>
    <n v="0"/>
    <n v="131520"/>
    <n v="14615"/>
  </r>
  <r>
    <s v="SCULL/12/004"/>
    <s v="C2 scull lapát 1 pár FAT"/>
    <s v="Evezős hajók, gépek, lapátok [1451,571]"/>
    <s v="1451"/>
    <x v="18"/>
    <s v=""/>
    <s v="9.00%"/>
    <n v="146135"/>
    <n v="0"/>
    <n v="0"/>
    <n v="0"/>
    <n v="146135"/>
    <n v="118368"/>
    <n v="13152"/>
    <n v="0"/>
    <n v="0"/>
    <n v="131520"/>
    <n v="14615"/>
  </r>
  <r>
    <s v="112013"/>
    <s v="C2 scull lapát Smoothie 2 1 pár"/>
    <s v="Egyéb sporteszközök [1452,571]"/>
    <s v="1452"/>
    <x v="19"/>
    <s v=""/>
    <s v="9.00%"/>
    <n v="138768"/>
    <n v="0"/>
    <n v="0"/>
    <n v="0"/>
    <n v="138768"/>
    <n v="112435"/>
    <n v="12492"/>
    <n v="0"/>
    <n v="0"/>
    <n v="124927"/>
    <n v="13841"/>
  </r>
  <r>
    <s v="2012/01"/>
    <s v="Filippi ks nélk.négyes/ 4x"/>
    <s v="Evezős hajók, gépek, lapátok [1451,571]"/>
    <s v="1451"/>
    <x v="20"/>
    <s v=""/>
    <s v="9.00%"/>
    <n v="5576591"/>
    <n v="0"/>
    <n v="0"/>
    <n v="0"/>
    <n v="5576591"/>
    <n v="4517044"/>
    <n v="501893"/>
    <n v="0"/>
    <n v="0"/>
    <n v="5018937"/>
    <n v="557654"/>
  </r>
  <r>
    <s v="POT/0002"/>
    <s v="Csapásszámmérő (Galambos Péter)"/>
    <s v="Egyéb sporteszközök [1452,571]"/>
    <s v="1452"/>
    <x v="21"/>
    <s v=""/>
    <s v="9.00%"/>
    <n v="45367"/>
    <n v="0"/>
    <n v="0"/>
    <n v="0"/>
    <n v="45367"/>
    <n v="36774"/>
    <n v="4086"/>
    <n v="0"/>
    <n v="0"/>
    <n v="40860"/>
    <n v="4507"/>
  </r>
  <r>
    <s v="14001"/>
    <s v="C2 evezős ergométer"/>
    <s v="Egyéb sporteszközök [1452,571]"/>
    <s v="1452"/>
    <x v="22"/>
    <s v=""/>
    <s v="9.00%"/>
    <n v="2258001"/>
    <n v="0"/>
    <n v="0"/>
    <n v="0"/>
    <n v="2258001"/>
    <n v="1828989"/>
    <n v="203221"/>
    <n v="0"/>
    <n v="0"/>
    <n v="2032210"/>
    <n v="225791"/>
  </r>
  <r>
    <s v="14002B"/>
    <s v="C2 váltott evezős lapát"/>
    <s v="Evezős hajók, gépek, lapátok [1451,571]"/>
    <s v="1451"/>
    <x v="22"/>
    <s v=""/>
    <s v="9.00%"/>
    <n v="1157948"/>
    <n v="0"/>
    <n v="0"/>
    <n v="0"/>
    <n v="1157948"/>
    <n v="937940"/>
    <n v="104214"/>
    <n v="0"/>
    <n v="0"/>
    <n v="1042154"/>
    <n v="115794"/>
  </r>
  <r>
    <s v="14003"/>
    <s v="C2 evezős ergométer"/>
    <s v="Egyéb sporteszközök [1452,571]"/>
    <s v="1452"/>
    <x v="22"/>
    <s v=""/>
    <s v="9.00%"/>
    <n v="1693498"/>
    <n v="0"/>
    <n v="0"/>
    <n v="0"/>
    <n v="1693498"/>
    <n v="1371729"/>
    <n v="152412"/>
    <n v="0"/>
    <n v="0"/>
    <n v="1524141"/>
    <n v="169357"/>
  </r>
  <r>
    <s v="14005"/>
    <s v="Quad/Coxless Four hajó"/>
    <s v="Evezős hajók, gépek, lapátok [1451,571]"/>
    <s v="1451"/>
    <x v="23"/>
    <s v=""/>
    <s v="9.00%"/>
    <n v="6138150"/>
    <n v="0"/>
    <n v="0"/>
    <n v="0"/>
    <n v="6138150"/>
    <n v="4971883"/>
    <n v="552433"/>
    <n v="0"/>
    <n v="0"/>
    <n v="5524316"/>
    <n v="613834"/>
  </r>
  <r>
    <s v="14002A"/>
    <s v="C2 párevezős lapát"/>
    <s v="Evezős hajók, gépek, lapátok [1451,571]"/>
    <s v="1451"/>
    <x v="24"/>
    <s v=""/>
    <s v="9.00%"/>
    <n v="1736922"/>
    <n v="0"/>
    <n v="0"/>
    <n v="0"/>
    <n v="1736922"/>
    <n v="1406897"/>
    <n v="156318"/>
    <n v="0"/>
    <n v="0"/>
    <n v="1563215"/>
    <n v="173707"/>
  </r>
  <r>
    <s v="14006"/>
    <s v="Adaptív hajó"/>
    <s v="Evezős hajók, gépek, lapátok [1451,571]"/>
    <s v="1451"/>
    <x v="25"/>
    <s v=""/>
    <s v="9.00%"/>
    <n v="1836279"/>
    <n v="0"/>
    <n v="0"/>
    <n v="0"/>
    <n v="1836279"/>
    <n v="1487364"/>
    <n v="165265"/>
    <n v="0"/>
    <n v="0"/>
    <n v="1652629"/>
    <n v="183650"/>
  </r>
  <r>
    <s v="14007"/>
    <s v="&quot;Mini&quot; egypárpárevezős hajó"/>
    <s v="Evezős hajók, gépek, lapátok [1451,571]"/>
    <s v="1451"/>
    <x v="26"/>
    <s v=""/>
    <s v="9.00%"/>
    <n v="2814264"/>
    <n v="0"/>
    <n v="0"/>
    <n v="0"/>
    <n v="2814264"/>
    <n v="2279570"/>
    <n v="253284"/>
    <n v="0"/>
    <n v="0"/>
    <n v="2532854"/>
    <n v="281410"/>
  </r>
  <r>
    <s v="14010"/>
    <s v="Yamaha csónakmotor"/>
    <s v="Evezős hajók, gépek, lapátok [1451,571]"/>
    <s v="1451"/>
    <x v="27"/>
    <s v=""/>
    <s v="9.00%"/>
    <n v="3419577"/>
    <n v="0"/>
    <n v="0"/>
    <n v="0"/>
    <n v="3419577"/>
    <n v="2769858"/>
    <n v="307759"/>
    <n v="0"/>
    <n v="0"/>
    <n v="3077617"/>
    <n v="341960"/>
  </r>
  <r>
    <s v="14016"/>
    <s v="C2 párevezős lapát"/>
    <s v="Evezős hajók, gépek, lapátok [1451,571]"/>
    <s v="1451"/>
    <x v="27"/>
    <s v=""/>
    <s v="9.00%"/>
    <n v="878014"/>
    <n v="0"/>
    <n v="0"/>
    <n v="0"/>
    <n v="878014"/>
    <n v="711173"/>
    <n v="79020"/>
    <n v="0"/>
    <n v="0"/>
    <n v="790193"/>
    <n v="87821"/>
  </r>
  <r>
    <s v="14017"/>
    <s v="Concept2 evezősgép"/>
    <s v="Egyéb sporteszközök [1452,571]"/>
    <s v="1452"/>
    <x v="27"/>
    <s v=""/>
    <s v="9.00%"/>
    <n v="280628"/>
    <n v="0"/>
    <n v="0"/>
    <n v="0"/>
    <n v="280628"/>
    <n v="227300"/>
    <n v="25254"/>
    <n v="0"/>
    <n v="0"/>
    <n v="252554"/>
    <n v="28074"/>
  </r>
  <r>
    <s v="14018"/>
    <s v="Concept2 váltott evezős lapát"/>
    <s v="Evezős hajók, gépek, lapátok [1451,571]"/>
    <s v="1451"/>
    <x v="27"/>
    <s v=""/>
    <s v="9.00%"/>
    <n v="468273"/>
    <n v="0"/>
    <n v="0"/>
    <n v="0"/>
    <n v="468273"/>
    <n v="379284"/>
    <n v="42145"/>
    <n v="0"/>
    <n v="0"/>
    <n v="421429"/>
    <n v="46844"/>
  </r>
  <r>
    <s v="14011"/>
    <s v="ROTA szoftever"/>
    <s v="Szoftverek [1141,571]"/>
    <s v="1141"/>
    <x v="28"/>
    <s v=""/>
    <s v="9.00%"/>
    <n v="1133066"/>
    <n v="0"/>
    <n v="0"/>
    <n v="0"/>
    <n v="1133066"/>
    <n v="917796"/>
    <n v="101975"/>
    <n v="0"/>
    <n v="0"/>
    <n v="1019771"/>
    <n v="113295"/>
  </r>
  <r>
    <s v="14014"/>
    <s v="Rendezvénysátor"/>
    <s v="Egyéb sporteszközök [1452,571]"/>
    <s v="1452"/>
    <x v="29"/>
    <s v=""/>
    <s v="9.00%"/>
    <n v="446561"/>
    <n v="0"/>
    <n v="0"/>
    <n v="0"/>
    <n v="446561"/>
    <n v="361678"/>
    <n v="40188"/>
    <n v="0"/>
    <n v="0"/>
    <n v="401866"/>
    <n v="44695"/>
  </r>
  <r>
    <s v="14020"/>
    <s v="SpeedCoach GPS védőgumival"/>
    <s v="Egyéb sporteszközök [1452,571]"/>
    <s v="1452"/>
    <x v="30"/>
    <s v=""/>
    <s v="9.00%"/>
    <n v="381796"/>
    <n v="0"/>
    <n v="0"/>
    <n v="0"/>
    <n v="381796"/>
    <n v="309228"/>
    <n v="34361"/>
    <n v="0"/>
    <n v="0"/>
    <n v="343589"/>
    <n v="38207"/>
  </r>
  <r>
    <s v="14021"/>
    <s v="Cosmos Sirius tejsavtesztelő"/>
    <s v="Egyéb sporteszközök [1452,571]"/>
    <s v="1452"/>
    <x v="30"/>
    <s v=""/>
    <s v="9.00%"/>
    <n v="143098"/>
    <n v="0"/>
    <n v="0"/>
    <n v="0"/>
    <n v="143098"/>
    <n v="115936"/>
    <n v="12881"/>
    <n v="0"/>
    <n v="0"/>
    <n v="128817"/>
    <n v="14281"/>
  </r>
  <r>
    <s v="14009"/>
    <s v="Hajószállító pótkocsi - XYP-265"/>
    <s v="Egyéb járművek [142,571]"/>
    <s v="142"/>
    <x v="31"/>
    <s v=""/>
    <s v="20.00%"/>
    <n v="1194177"/>
    <n v="0"/>
    <n v="0"/>
    <n v="0"/>
    <n v="1194177"/>
    <n v="1194177"/>
    <n v="0"/>
    <n v="0"/>
    <n v="0"/>
    <n v="1194177"/>
    <n v="0"/>
  </r>
  <r>
    <s v="14026"/>
    <s v="Martinolitól hajó ( touring boa)"/>
    <s v="Evezős hajók, gépek, lapátok [1451,571]"/>
    <s v="1451"/>
    <x v="32"/>
    <s v=""/>
    <s v="9.00%"/>
    <n v="3357368"/>
    <n v="0"/>
    <n v="0"/>
    <n v="0"/>
    <n v="3357368"/>
    <n v="2719449"/>
    <n v="302161"/>
    <n v="0"/>
    <n v="0"/>
    <n v="3021610"/>
    <n v="335758"/>
  </r>
  <r>
    <s v="14027"/>
    <s v="D-64 adaptív hajó"/>
    <s v="Evezős hajók, gépek, lapátok [1451,571]"/>
    <s v="1451"/>
    <x v="33"/>
    <s v=""/>
    <s v="9.00%"/>
    <n v="2063805"/>
    <n v="0"/>
    <n v="0"/>
    <n v="0"/>
    <n v="2063805"/>
    <n v="1671676"/>
    <n v="185741"/>
    <n v="0"/>
    <n v="0"/>
    <n v="1857417"/>
    <n v="206388"/>
  </r>
  <r>
    <s v="14028"/>
    <s v="D-61 hajó"/>
    <s v="Evezős hajók, gépek, lapátok [1451,571]"/>
    <s v="1451"/>
    <x v="34"/>
    <s v=""/>
    <s v="9.00%"/>
    <n v="6084691"/>
    <n v="0"/>
    <n v="0"/>
    <n v="0"/>
    <n v="6084691"/>
    <n v="4928573"/>
    <n v="547620"/>
    <n v="0"/>
    <n v="0"/>
    <n v="5476193"/>
    <n v="608498"/>
  </r>
  <r>
    <s v="14030"/>
    <s v="473 fittness kerékpár"/>
    <s v="Egyéb sporteszközök [1452,571]"/>
    <s v="1452"/>
    <x v="35"/>
    <s v=""/>
    <s v="9.00%"/>
    <n v="452115"/>
    <n v="0"/>
    <n v="0"/>
    <n v="0"/>
    <n v="452115"/>
    <n v="366195"/>
    <n v="40686"/>
    <n v="0"/>
    <n v="0"/>
    <n v="406881"/>
    <n v="45234"/>
  </r>
  <r>
    <s v="14033C"/>
    <s v="Speed Coach GPS"/>
    <s v="Egyéb sporteszközök [1452,571]"/>
    <s v="1452"/>
    <x v="36"/>
    <s v=""/>
    <s v="9.00%"/>
    <n v="132275"/>
    <n v="0"/>
    <n v="0"/>
    <n v="0"/>
    <n v="132275"/>
    <n v="107120"/>
    <n v="11903"/>
    <n v="0"/>
    <n v="0"/>
    <n v="119023"/>
    <n v="13252"/>
  </r>
  <r>
    <s v="IDEGENB/3"/>
    <s v="Tatai Tóvárosi Vizisport  Idegen beruházás"/>
    <s v="Tata-Tóváros vízisport E. evezős egyesület korszerűsítés [1245,571]"/>
    <s v="1245"/>
    <x v="37"/>
    <s v=""/>
    <s v="6.00%"/>
    <n v="1596000"/>
    <n v="0"/>
    <n v="0"/>
    <n v="0"/>
    <n v="1596000"/>
    <n v="861849"/>
    <n v="95761"/>
    <n v="0"/>
    <n v="0"/>
    <n v="957610"/>
    <n v="638390"/>
  </r>
  <r>
    <s v="14034A"/>
    <s v="Concept2 evezős ergométer"/>
    <s v="Egyéb sporteszközök [1452,571]"/>
    <s v="1452"/>
    <x v="38"/>
    <s v=""/>
    <s v="9.00%"/>
    <n v="276929"/>
    <n v="0"/>
    <n v="0"/>
    <n v="0"/>
    <n v="276929"/>
    <n v="224337"/>
    <n v="24924"/>
    <n v="0"/>
    <n v="0"/>
    <n v="249261"/>
    <n v="27668"/>
  </r>
  <r>
    <s v="14034B"/>
    <s v="C2 párevezős lapát"/>
    <s v="Evezős hajók, gépek, lapátok [1451,571]"/>
    <s v="1451"/>
    <x v="38"/>
    <s v=""/>
    <s v="9.00%"/>
    <n v="558254"/>
    <n v="0"/>
    <n v="0"/>
    <n v="0"/>
    <n v="558254"/>
    <n v="452191"/>
    <n v="50245"/>
    <n v="0"/>
    <n v="0"/>
    <n v="502436"/>
    <n v="55818"/>
  </r>
  <r>
    <s v="IDEGENB/7"/>
    <s v="Csepel Evezős Klub"/>
    <s v="Csepeli Evezős klub léteítmény fejlesztés [1243,571]"/>
    <s v="1243"/>
    <x v="39"/>
    <s v=""/>
    <s v="6.00%"/>
    <n v="6543000"/>
    <n v="0"/>
    <n v="0"/>
    <n v="0"/>
    <n v="6543000"/>
    <n v="3614946"/>
    <n v="392579"/>
    <n v="0"/>
    <n v="0"/>
    <n v="4007525"/>
    <n v="2535475"/>
  </r>
  <r>
    <s v="IDEGENB/2"/>
    <s v="Szolnoki projekt telephely fejl."/>
    <s v="Szolnoki projekt [1244,571]"/>
    <s v="1244"/>
    <x v="40"/>
    <s v=""/>
    <s v="6.00%"/>
    <n v="3237632"/>
    <n v="0"/>
    <n v="0"/>
    <n v="0"/>
    <n v="3237632"/>
    <n v="1748337"/>
    <n v="194262"/>
    <n v="0"/>
    <n v="0"/>
    <n v="1942599"/>
    <n v="1295033"/>
  </r>
  <r>
    <s v="IDEGENB/8"/>
    <s v="Csongrádi Vízügyi sport E LF"/>
    <s v="Csonagrádi Vízisport Esport E LF [1241,571]"/>
    <s v="1241"/>
    <x v="40"/>
    <s v=""/>
    <s v="6.00%"/>
    <n v="3108000"/>
    <n v="0"/>
    <n v="0"/>
    <n v="0"/>
    <n v="3108000"/>
    <n v="1711524"/>
    <n v="186481"/>
    <n v="0"/>
    <n v="0"/>
    <n v="1898005"/>
    <n v="1209995"/>
  </r>
  <r>
    <s v="IDEGENB/5"/>
    <s v="Ganz Evezős klub stég"/>
    <s v="Ganz vill. EvKlub  Stég [1248,571]"/>
    <s v="1248"/>
    <x v="41"/>
    <s v=""/>
    <s v="6.00%"/>
    <n v="1225514"/>
    <n v="0"/>
    <n v="0"/>
    <n v="0"/>
    <n v="1225514"/>
    <n v="661784"/>
    <n v="73530"/>
    <n v="0"/>
    <n v="0"/>
    <n v="735314"/>
    <n v="490200"/>
  </r>
  <r>
    <s v="IDEGENB/4"/>
    <s v="Külker Evezős Klub Óbudai lét.fej."/>
    <s v="Külker Evezős Klub Óbudai lét. fejl. [1246,571]"/>
    <s v="1246"/>
    <x v="42"/>
    <s v=""/>
    <s v="6.00%"/>
    <n v="5817158"/>
    <n v="0"/>
    <n v="0"/>
    <n v="0"/>
    <n v="5817158"/>
    <n v="3141281"/>
    <n v="349032"/>
    <n v="0"/>
    <n v="0"/>
    <n v="3490313"/>
    <n v="2326845"/>
  </r>
  <r>
    <s v="IDEGENB/1"/>
    <s v="Budapest Evezős csónakház  (Idegenberuházás)"/>
    <s v="Budapest Evezős Egyesület [1242,571]"/>
    <s v="1242"/>
    <x v="43"/>
    <s v=""/>
    <s v="6.00%"/>
    <n v="4973000"/>
    <n v="0"/>
    <n v="0"/>
    <n v="0"/>
    <n v="4973000"/>
    <n v="2685415"/>
    <n v="298381"/>
    <n v="0"/>
    <n v="0"/>
    <n v="2983796"/>
    <n v="1989204"/>
  </r>
  <r>
    <s v="IDEGENB/6"/>
    <s v="Pro Rekreatione ép"/>
    <s v="Pro Rekreatione ép. [1247,571]"/>
    <s v="1247"/>
    <x v="44"/>
    <s v=""/>
    <s v="6.00%"/>
    <n v="5271112"/>
    <n v="0"/>
    <n v="0"/>
    <n v="0"/>
    <n v="5271112"/>
    <n v="2846425"/>
    <n v="316271"/>
    <n v="0"/>
    <n v="0"/>
    <n v="3162696"/>
    <n v="2108416"/>
  </r>
  <r>
    <s v="2015/000014"/>
    <s v="R34  sárga hajó+ evezők"/>
    <s v="Evezős hajók, gépek, lapátok [1451,571]"/>
    <s v="1451"/>
    <x v="45"/>
    <s v=""/>
    <s v="9.00%"/>
    <n v="5500625"/>
    <n v="0"/>
    <n v="0"/>
    <n v="0"/>
    <n v="5500625"/>
    <n v="4408052"/>
    <n v="495055"/>
    <n v="0"/>
    <n v="0"/>
    <n v="4903107"/>
    <n v="597518"/>
  </r>
  <r>
    <s v="2015/000019"/>
    <s v="Filippi hajó"/>
    <s v="Evezős hajók, gépek, lapátok [1451,571]"/>
    <s v="1451"/>
    <x v="46"/>
    <s v=""/>
    <s v="9.00%"/>
    <n v="4440504"/>
    <n v="0"/>
    <n v="0"/>
    <n v="0"/>
    <n v="4440504"/>
    <n v="3508116"/>
    <n v="399648"/>
    <n v="0"/>
    <n v="0"/>
    <n v="3907764"/>
    <n v="532740"/>
  </r>
  <r>
    <s v="2015/00021"/>
    <s v="Filippi hajó"/>
    <s v="Evezős hajók, gépek, lapátok [1451,571]"/>
    <s v="1451"/>
    <x v="46"/>
    <s v=""/>
    <s v="9.00%"/>
    <n v="9310556"/>
    <n v="0"/>
    <n v="0"/>
    <n v="0"/>
    <n v="9310556"/>
    <n v="6916240"/>
    <n v="837949"/>
    <n v="0"/>
    <n v="0"/>
    <n v="7754189"/>
    <n v="1556367"/>
  </r>
  <r>
    <s v="2015/00008"/>
    <s v="&quot;Skinny &quot; lapát  4 pár"/>
    <s v="Evezős hajók, gépek, lapátok [1451,571]"/>
    <s v="1451"/>
    <x v="47"/>
    <s v=""/>
    <s v="9.00%"/>
    <n v="999998"/>
    <n v="0"/>
    <n v="0"/>
    <n v="0"/>
    <n v="999998"/>
    <n v="789041"/>
    <n v="90000"/>
    <n v="0"/>
    <n v="0"/>
    <n v="879041"/>
    <n v="120957"/>
  </r>
  <r>
    <s v="2015/00009"/>
    <s v="C2 lapát párevezős 4 pár"/>
    <s v="Evezős hajók, gépek, lapátok [1451,571]"/>
    <s v="1451"/>
    <x v="47"/>
    <s v=""/>
    <s v="9.00%"/>
    <n v="791997"/>
    <n v="0"/>
    <n v="0"/>
    <n v="0"/>
    <n v="791997"/>
    <n v="624932"/>
    <n v="71279"/>
    <n v="0"/>
    <n v="0"/>
    <n v="696211"/>
    <n v="95786"/>
  </r>
  <r>
    <s v="2015/000015"/>
    <s v="Evezős hajó"/>
    <s v="Evezős hajók, gépek, lapátok [1451,571]"/>
    <s v="1451"/>
    <x v="48"/>
    <s v=""/>
    <s v="9.00%"/>
    <n v="7376160"/>
    <n v="0"/>
    <n v="0"/>
    <n v="0"/>
    <n v="7376160"/>
    <n v="5798247"/>
    <n v="663852"/>
    <n v="0"/>
    <n v="0"/>
    <n v="6462099"/>
    <n v="914061"/>
  </r>
  <r>
    <s v="2015/00024"/>
    <s v="Stég (úszómű)"/>
    <s v="Egyéb sporteszközök [1452,571]"/>
    <s v="1452"/>
    <x v="49"/>
    <s v=""/>
    <s v="2.00%"/>
    <n v="3269999"/>
    <n v="0"/>
    <n v="0"/>
    <n v="0"/>
    <n v="3269999"/>
    <n v="569977"/>
    <n v="65399"/>
    <n v="0"/>
    <n v="0"/>
    <n v="635376"/>
    <n v="2634623"/>
  </r>
  <r>
    <s v="2015/00030"/>
    <s v="6 db Evezős hajó BART Hajó Kft."/>
    <s v="Evezős hajók, gépek, lapátok [1451,571]"/>
    <s v="1451"/>
    <x v="49"/>
    <s v=""/>
    <s v="9.00%"/>
    <n v="3880027"/>
    <n v="0"/>
    <n v="0"/>
    <n v="0"/>
    <n v="3880027"/>
    <n v="3043316"/>
    <n v="349200"/>
    <n v="0"/>
    <n v="0"/>
    <n v="3392516"/>
    <n v="487511"/>
  </r>
  <r>
    <s v="2015/00031"/>
    <s v="Evezős hajó"/>
    <s v="Evezős hajók, gépek, lapátok [1451,571]"/>
    <s v="1451"/>
    <x v="49"/>
    <s v=""/>
    <s v="9.00%"/>
    <n v="1069947"/>
    <n v="0"/>
    <n v="0"/>
    <n v="0"/>
    <n v="1069947"/>
    <n v="839202"/>
    <n v="96294"/>
    <n v="0"/>
    <n v="0"/>
    <n v="935496"/>
    <n v="134451"/>
  </r>
  <r>
    <s v="2015/00032"/>
    <s v="Evezős Hajó Bart Hajó Kft."/>
    <s v="Evezős hajók, gépek, lapátok [1451,571]"/>
    <s v="1451"/>
    <x v="49"/>
    <s v=""/>
    <s v="9.00%"/>
    <n v="1802841"/>
    <n v="0"/>
    <n v="0"/>
    <n v="0"/>
    <n v="1802841"/>
    <n v="1414088"/>
    <n v="162257"/>
    <n v="0"/>
    <n v="0"/>
    <n v="1576345"/>
    <n v="226496"/>
  </r>
  <r>
    <s v="2015/00041"/>
    <s v="Hajó  tároló állvány"/>
    <s v="Üzemkörön kívüli berendezések, felszerelések, járművek [144,571]"/>
    <s v="144"/>
    <x v="50"/>
    <s v=""/>
    <s v="9.00%"/>
    <n v="576842"/>
    <n v="0"/>
    <n v="0"/>
    <n v="0"/>
    <n v="576842"/>
    <n v="450298"/>
    <n v="51913"/>
    <n v="0"/>
    <n v="0"/>
    <n v="502211"/>
    <n v="74631"/>
  </r>
  <r>
    <s v="2015/00039"/>
    <s v="Mérő műszerek HQ"/>
    <s v="Termelő gépek, berendezések, szerszámok, gyártóeszközök [131,571]"/>
    <s v="131"/>
    <x v="51"/>
    <s v=""/>
    <s v="9.00%"/>
    <n v="218845"/>
    <n v="0"/>
    <n v="0"/>
    <n v="0"/>
    <n v="218845"/>
    <n v="165669"/>
    <n v="19693"/>
    <n v="0"/>
    <n v="0"/>
    <n v="185362"/>
    <n v="33483"/>
  </r>
  <r>
    <s v="2015/00040"/>
    <s v="Úszómű -Erzsébet telep"/>
    <s v="Egyéb sporteszközök [1452,571]"/>
    <s v="1452"/>
    <x v="52"/>
    <s v=""/>
    <s v="2.00%"/>
    <n v="5248434"/>
    <n v="0"/>
    <n v="0"/>
    <n v="0"/>
    <n v="5248434"/>
    <n v="878579"/>
    <n v="104970"/>
    <n v="0"/>
    <n v="0"/>
    <n v="983549"/>
    <n v="4264885"/>
  </r>
  <r>
    <s v="2015/00042-43"/>
    <s v="Könnyűsúlyú kétpár és váltott evezős kombi hajó"/>
    <s v="Evezős hajók, gépek, lapátok [1451,571]"/>
    <s v="1451"/>
    <x v="53"/>
    <s v=""/>
    <s v="9.00%"/>
    <n v="2893604"/>
    <n v="0"/>
    <n v="0"/>
    <n v="0"/>
    <n v="2893604"/>
    <n v="2134052"/>
    <n v="260425"/>
    <n v="0"/>
    <n v="0"/>
    <n v="2394477"/>
    <n v="499127"/>
  </r>
  <r>
    <s v="2015/00044"/>
    <s v="Kétpár evezős hajó"/>
    <s v="Evezős hajók, gépek, lapátok [1451,571]"/>
    <s v="1451"/>
    <x v="53"/>
    <s v=""/>
    <s v="9.00%"/>
    <n v="2896574"/>
    <n v="0"/>
    <n v="0"/>
    <n v="0"/>
    <n v="2896574"/>
    <n v="2136244"/>
    <n v="260688"/>
    <n v="0"/>
    <n v="0"/>
    <n v="2396932"/>
    <n v="499642"/>
  </r>
  <r>
    <s v="VÍZ000"/>
    <s v="Vízisport utcai felújítás"/>
    <s v="Vízisport utcai ingatlan [1249,571]"/>
    <s v="1249"/>
    <x v="54"/>
    <s v=""/>
    <s v="2.00%"/>
    <n v="15401867"/>
    <n v="0"/>
    <n v="0"/>
    <n v="0"/>
    <n v="15401867"/>
    <n v="2462612"/>
    <n v="308040"/>
    <n v="0"/>
    <n v="0"/>
    <n v="2770652"/>
    <n v="12631215"/>
  </r>
  <r>
    <s v="2016/00001"/>
    <s v="Kétpárevezős hajó"/>
    <s v="Evezős hajók, gépek, lapátok [1451,571]"/>
    <s v="1451"/>
    <x v="55"/>
    <s v=""/>
    <s v="9.00%"/>
    <n v="4403903"/>
    <n v="0"/>
    <n v="0"/>
    <n v="0"/>
    <n v="4403903"/>
    <n v="3163251"/>
    <n v="396354"/>
    <n v="0"/>
    <n v="0"/>
    <n v="3559605"/>
    <n v="844298"/>
  </r>
  <r>
    <s v="2016/00003"/>
    <s v="Evezőlapátok C2 Skinny  3 pár"/>
    <s v="Evezős hajók, gépek, lapátok [1451,571]"/>
    <s v="1451"/>
    <x v="56"/>
    <s v=""/>
    <s v="9.00%"/>
    <n v="732092"/>
    <n v="0"/>
    <n v="0"/>
    <n v="0"/>
    <n v="732092"/>
    <n v="522599"/>
    <n v="65892"/>
    <n v="0"/>
    <n v="0"/>
    <n v="588491"/>
    <n v="143601"/>
  </r>
  <r>
    <s v="2016/00004"/>
    <s v="Evezőlapátok C2 Skinny váltott 2 pár"/>
    <s v="Evezős hajók, gépek, lapátok [1451,571]"/>
    <s v="1451"/>
    <x v="56"/>
    <s v=""/>
    <s v="9.00%"/>
    <n v="627908"/>
    <n v="0"/>
    <n v="0"/>
    <n v="0"/>
    <n v="627908"/>
    <n v="448259"/>
    <n v="56515"/>
    <n v="0"/>
    <n v="0"/>
    <n v="504774"/>
    <n v="123134"/>
  </r>
  <r>
    <s v="2016/00005"/>
    <s v="Könnyűpótkocsi + pótkerék"/>
    <s v="Egyéb járművek [142,571]"/>
    <s v="142"/>
    <x v="57"/>
    <s v=""/>
    <s v="20.00%"/>
    <n v="923890"/>
    <n v="0"/>
    <n v="0"/>
    <n v="0"/>
    <n v="923890"/>
    <n v="923890"/>
    <n v="0"/>
    <n v="0"/>
    <n v="0"/>
    <n v="923890"/>
    <n v="0"/>
  </r>
  <r>
    <s v="2016/00010"/>
    <s v="Pár evezőslapát"/>
    <s v="Evezős hajók, gépek, lapátok [1451,571]"/>
    <s v="1451"/>
    <x v="58"/>
    <s v=""/>
    <s v="9.00%"/>
    <n v="221341"/>
    <n v="0"/>
    <n v="0"/>
    <n v="0"/>
    <n v="221341"/>
    <n v="154787"/>
    <n v="19919"/>
    <n v="0"/>
    <n v="0"/>
    <n v="174706"/>
    <n v="46635"/>
  </r>
  <r>
    <s v="VÍZ001"/>
    <s v="Vízisport utcai felújítás"/>
    <s v="Vízisport utcai ingatlan [1249,571]"/>
    <s v="1249"/>
    <x v="59"/>
    <s v=""/>
    <s v="2.00%"/>
    <n v="13201600"/>
    <n v="0"/>
    <n v="0"/>
    <n v="0"/>
    <n v="13201600"/>
    <n v="2048781"/>
    <n v="264030"/>
    <n v="0"/>
    <n v="0"/>
    <n v="2312811"/>
    <n v="10888789"/>
  </r>
  <r>
    <s v="VÍZ002"/>
    <s v="Vízisport utcai felújítás"/>
    <s v="Vízisport utcai ingatlan [1249,571]"/>
    <s v="1249"/>
    <x v="60"/>
    <s v=""/>
    <s v="2.00%"/>
    <n v="10534562"/>
    <n v="0"/>
    <n v="0"/>
    <n v="0"/>
    <n v="10534562"/>
    <n v="1626796"/>
    <n v="210689"/>
    <n v="0"/>
    <n v="0"/>
    <n v="1837485"/>
    <n v="8697077"/>
  </r>
  <r>
    <s v="VÍZ003"/>
    <s v="Vízisport utcai felújítás"/>
    <s v="Vízisport utcai ingatlan [1249,571]"/>
    <s v="1249"/>
    <x v="61"/>
    <s v=""/>
    <s v="2.00%"/>
    <n v="9026626"/>
    <n v="0"/>
    <n v="0"/>
    <n v="0"/>
    <n v="9026626"/>
    <n v="1383587"/>
    <n v="180533"/>
    <n v="0"/>
    <n v="0"/>
    <n v="1564120"/>
    <n v="7462506"/>
  </r>
  <r>
    <s v="VÍZ004"/>
    <s v="Vízisport utcai felújítás"/>
    <s v="Vízisport utcai ingatlan [1249,571]"/>
    <s v="1249"/>
    <x v="62"/>
    <s v=""/>
    <s v="2.00%"/>
    <n v="10121227"/>
    <n v="0"/>
    <n v="0"/>
    <n v="0"/>
    <n v="10121227"/>
    <n v="1543618"/>
    <n v="202422"/>
    <n v="0"/>
    <n v="0"/>
    <n v="1746040"/>
    <n v="8375187"/>
  </r>
  <r>
    <s v="VÍZ005"/>
    <s v="Műszaki szakértői munka"/>
    <s v="Vízisport utcai ingatlan [1249,571]"/>
    <s v="1249"/>
    <x v="63"/>
    <s v=""/>
    <s v="2.00%"/>
    <n v="190036"/>
    <n v="0"/>
    <n v="0"/>
    <n v="0"/>
    <n v="190036"/>
    <n v="28895"/>
    <n v="3803"/>
    <n v="0"/>
    <n v="0"/>
    <n v="32698"/>
    <n v="157338"/>
  </r>
  <r>
    <s v="VÍZ006"/>
    <s v="Vízisport utcai felújítás"/>
    <s v="Vízisport utcai ingatlan [1249,571]"/>
    <s v="1249"/>
    <x v="64"/>
    <s v=""/>
    <s v="2.00%"/>
    <n v="5280640"/>
    <n v="0"/>
    <n v="0"/>
    <n v="0"/>
    <n v="5280640"/>
    <n v="802501"/>
    <n v="105611"/>
    <n v="0"/>
    <n v="0"/>
    <n v="908112"/>
    <n v="4372528"/>
  </r>
  <r>
    <s v="VÍZ007"/>
    <s v="Vízisport utcai felújítás"/>
    <s v="Vízisport utcai ingatlan [1249,571]"/>
    <s v="1249"/>
    <x v="64"/>
    <s v=""/>
    <s v="2.00%"/>
    <n v="3611850"/>
    <n v="0"/>
    <n v="0"/>
    <n v="0"/>
    <n v="3611850"/>
    <n v="548860"/>
    <n v="72234"/>
    <n v="0"/>
    <n v="0"/>
    <n v="621094"/>
    <n v="2990756"/>
  </r>
  <r>
    <s v="VÍZ008"/>
    <s v="Vízisport utcai felújítás"/>
    <s v="Vízisport utcai ingatlan [1249,571]"/>
    <s v="1249"/>
    <x v="64"/>
    <s v=""/>
    <s v="2.00%"/>
    <n v="6922713"/>
    <n v="0"/>
    <n v="0"/>
    <n v="0"/>
    <n v="6922713"/>
    <n v="1052025"/>
    <n v="138455"/>
    <n v="0"/>
    <n v="0"/>
    <n v="1190480"/>
    <n v="5732233"/>
  </r>
  <r>
    <s v="2016/00055"/>
    <s v="Filippi carbon wing rigger aliante - evezős villa hajóra"/>
    <s v="Evezős hajók, gépek, lapátok [1451,571]"/>
    <s v="1451"/>
    <x v="65"/>
    <s v=""/>
    <s v="9.00%"/>
    <n v="683455"/>
    <n v="0"/>
    <n v="0"/>
    <n v="0"/>
    <n v="683455"/>
    <n v="464359"/>
    <n v="61512"/>
    <n v="0"/>
    <n v="0"/>
    <n v="525871"/>
    <n v="157584"/>
  </r>
  <r>
    <s v="2016/00057"/>
    <s v="Ágynemű Erzsébettelepre"/>
    <s v="Egyéb felszerelések [1453,571]"/>
    <s v="1453"/>
    <x v="65"/>
    <s v=""/>
    <s v="14.50%"/>
    <n v="247730"/>
    <n v="0"/>
    <n v="0"/>
    <n v="0"/>
    <n v="247730"/>
    <n v="247730"/>
    <n v="0"/>
    <n v="0"/>
    <n v="0"/>
    <n v="247730"/>
    <n v="0"/>
  </r>
  <r>
    <s v="2016/00021"/>
    <s v="LED TV"/>
    <s v="Irodai berendezések, felszerelések [1431,571]"/>
    <s v="1431"/>
    <x v="66"/>
    <s v=""/>
    <s v="14.50%"/>
    <n v="115000"/>
    <n v="0"/>
    <n v="0"/>
    <n v="0"/>
    <n v="115000"/>
    <n v="115000"/>
    <n v="0"/>
    <n v="0"/>
    <n v="0"/>
    <n v="115000"/>
    <n v="0"/>
  </r>
  <r>
    <s v="2016/00022"/>
    <s v="Hűtőszekrény"/>
    <s v="Irodai berendezések, felszerelések [1431,571]"/>
    <s v="1431"/>
    <x v="66"/>
    <s v=""/>
    <s v="14.50%"/>
    <n v="140000"/>
    <n v="0"/>
    <n v="0"/>
    <n v="0"/>
    <n v="140000"/>
    <n v="140000"/>
    <n v="0"/>
    <n v="0"/>
    <n v="0"/>
    <n v="140000"/>
    <n v="0"/>
  </r>
  <r>
    <s v="2016/00024"/>
    <s v="Inhalátor"/>
    <s v="Kisértékű tárgyi eszközök [1461,572]"/>
    <s v="1461"/>
    <x v="66"/>
    <s v=""/>
    <s v="14.50%"/>
    <n v="107950"/>
    <n v="0"/>
    <n v="0"/>
    <n v="0"/>
    <n v="107950"/>
    <n v="107950"/>
    <n v="0"/>
    <n v="0"/>
    <n v="0"/>
    <n v="107950"/>
    <n v="0"/>
  </r>
  <r>
    <s v="2016/00058"/>
    <s v="Ülőgarnitúra"/>
    <s v="Egyéb felszerelések [1453,571]"/>
    <s v="1453"/>
    <x v="67"/>
    <s v=""/>
    <s v="14.50%"/>
    <n v="148000"/>
    <n v="0"/>
    <n v="0"/>
    <n v="0"/>
    <n v="148000"/>
    <n v="148000"/>
    <n v="0"/>
    <n v="0"/>
    <n v="0"/>
    <n v="148000"/>
    <n v="0"/>
  </r>
  <r>
    <s v="2016/00060"/>
    <s v="Öltözőszekrény"/>
    <s v="Irodai berendezések, felszerelések [1431,571]"/>
    <s v="1431"/>
    <x v="68"/>
    <s v=""/>
    <s v="14.50%"/>
    <n v="1518260"/>
    <n v="0"/>
    <n v="0"/>
    <n v="0"/>
    <n v="1518260"/>
    <n v="1518260"/>
    <n v="0"/>
    <n v="0"/>
    <n v="0"/>
    <n v="1518260"/>
    <n v="0"/>
  </r>
  <r>
    <s v="2016/00038"/>
    <s v="Evezős lapát 4 pár"/>
    <s v="Evezős hajók, gépek, lapátok [1451,571]"/>
    <s v="1451"/>
    <x v="69"/>
    <s v=""/>
    <s v="9.00%"/>
    <n v="438302"/>
    <n v="0"/>
    <n v="0"/>
    <n v="0"/>
    <n v="438302"/>
    <n v="277295"/>
    <n v="39445"/>
    <n v="0"/>
    <n v="0"/>
    <n v="316740"/>
    <n v="121562"/>
  </r>
  <r>
    <s v="2016/00039"/>
    <s v="Evezős lapát 1 pár"/>
    <s v="Evezős hajók, gépek, lapátok [1451,571]"/>
    <s v="1451"/>
    <x v="69"/>
    <s v=""/>
    <s v="9.00%"/>
    <n v="109576"/>
    <n v="0"/>
    <n v="0"/>
    <n v="0"/>
    <n v="109576"/>
    <n v="69356"/>
    <n v="9858"/>
    <n v="0"/>
    <n v="0"/>
    <n v="79214"/>
    <n v="30362"/>
  </r>
  <r>
    <s v="2016/00040"/>
    <s v="Para evezés szék, tartozékok"/>
    <s v="Egyéb sporteszközök [1452,571]"/>
    <s v="1452"/>
    <x v="70"/>
    <s v=""/>
    <s v="9.00%"/>
    <n v="187700"/>
    <n v="0"/>
    <n v="0"/>
    <n v="0"/>
    <n v="187700"/>
    <n v="118669"/>
    <n v="16896"/>
    <n v="0"/>
    <n v="0"/>
    <n v="135565"/>
    <n v="52135"/>
  </r>
  <r>
    <s v="2016/00043"/>
    <s v="Paralimpiai hajó, Filippi TA2x"/>
    <s v="Egyéb sporteszközök [1452,571]"/>
    <s v="1452"/>
    <x v="70"/>
    <s v=""/>
    <s v="9.00%"/>
    <n v="2496998"/>
    <n v="0"/>
    <n v="0"/>
    <n v="0"/>
    <n v="2496998"/>
    <n v="1578648"/>
    <n v="224724"/>
    <n v="0"/>
    <n v="0"/>
    <n v="1803372"/>
    <n v="693626"/>
  </r>
  <r>
    <s v="2016/00054"/>
    <s v="Filippi F39 Single Carbon Aliante"/>
    <s v="Egyéb sporteszközök [1452,571]"/>
    <s v="1452"/>
    <x v="71"/>
    <s v=""/>
    <s v="9.00%"/>
    <n v="3629025"/>
    <n v="0"/>
    <n v="0"/>
    <n v="0"/>
    <n v="3629025"/>
    <n v="2287193"/>
    <n v="326611"/>
    <n v="0"/>
    <n v="0"/>
    <n v="2613804"/>
    <n v="1015221"/>
  </r>
  <r>
    <s v="2017/0010"/>
    <s v="Digitális fényképezőgép"/>
    <s v="Egyéb felszerelések [1453,571]"/>
    <s v="1453"/>
    <x v="72"/>
    <s v=""/>
    <s v="14.50%"/>
    <n v="127990"/>
    <n v="0"/>
    <n v="0"/>
    <n v="0"/>
    <n v="127990"/>
    <n v="120591"/>
    <n v="7399"/>
    <n v="0"/>
    <n v="0"/>
    <n v="127990"/>
    <n v="0"/>
  </r>
  <r>
    <s v="2017/0011"/>
    <s v="Sátorváz"/>
    <s v="Egyéb felszerelések [1453,571]"/>
    <s v="1453"/>
    <x v="73"/>
    <s v=""/>
    <s v="14.50%"/>
    <n v="141605"/>
    <n v="0"/>
    <n v="0"/>
    <n v="0"/>
    <n v="141605"/>
    <n v="132884"/>
    <n v="8721"/>
    <n v="0"/>
    <n v="0"/>
    <n v="141605"/>
    <n v="0"/>
  </r>
  <r>
    <s v="2017/0013"/>
    <s v="Hangerősítő"/>
    <s v="Egyéb felszerelések [1453,571]"/>
    <s v="1453"/>
    <x v="74"/>
    <s v=""/>
    <s v="14.50%"/>
    <n v="177500"/>
    <n v="0"/>
    <n v="0"/>
    <n v="0"/>
    <n v="177500"/>
    <n v="165136"/>
    <n v="12364"/>
    <n v="0"/>
    <n v="0"/>
    <n v="177500"/>
    <n v="0"/>
  </r>
  <r>
    <s v="2017/0048"/>
    <s v="Neuser Folding 20 kerékpár"/>
    <s v="Egyéb sporteszközök [1452,571]"/>
    <s v="1452"/>
    <x v="75"/>
    <s v=""/>
    <s v="Kisértékű"/>
    <n v="80990"/>
    <n v="0"/>
    <n v="0"/>
    <n v="0"/>
    <n v="80990"/>
    <n v="80990"/>
    <n v="0"/>
    <n v="0"/>
    <n v="0"/>
    <n v="80990"/>
    <n v="0"/>
  </r>
  <r>
    <s v="2018/0001"/>
    <s v="Evező lapát"/>
    <s v="Evezős hajók, gépek, lapátok [1451,571]"/>
    <s v="1451"/>
    <x v="76"/>
    <s v=""/>
    <s v="9.00%"/>
    <n v="186644"/>
    <n v="0"/>
    <n v="0"/>
    <n v="0"/>
    <n v="186644"/>
    <n v="100027"/>
    <n v="16800"/>
    <n v="0"/>
    <n v="0"/>
    <n v="116827"/>
    <n v="69817"/>
  </r>
  <r>
    <s v="2018/0002"/>
    <s v="Hajó"/>
    <s v="Evezős hajók, gépek, lapátok [1451,571]"/>
    <s v="1451"/>
    <x v="77"/>
    <s v=""/>
    <s v="9.00%"/>
    <n v="6995387"/>
    <n v="0"/>
    <n v="0"/>
    <n v="0"/>
    <n v="6995387"/>
    <n v="3725778"/>
    <n v="629580"/>
    <n v="0"/>
    <n v="0"/>
    <n v="4355358"/>
    <n v="2640029"/>
  </r>
  <r>
    <s v="2018/0003"/>
    <s v="Hajó"/>
    <s v="Evezős hajók, gépek, lapátok [1451,571]"/>
    <s v="1451"/>
    <x v="78"/>
    <s v=""/>
    <s v="9.00%"/>
    <n v="6147035"/>
    <n v="0"/>
    <n v="0"/>
    <n v="0"/>
    <n v="6147035"/>
    <n v="3252710"/>
    <n v="553236"/>
    <n v="0"/>
    <n v="0"/>
    <n v="3805946"/>
    <n v="2341089"/>
  </r>
  <r>
    <s v="2018/0004"/>
    <s v="Gumicsónak"/>
    <s v="Egyéb sporteszközök [1452,571]"/>
    <s v="1452"/>
    <x v="79"/>
    <s v=""/>
    <s v="14.50%"/>
    <n v="293000"/>
    <n v="0"/>
    <n v="0"/>
    <n v="0"/>
    <n v="293000"/>
    <n v="249192"/>
    <n v="42480"/>
    <n v="0"/>
    <n v="0"/>
    <n v="291672"/>
    <n v="1328"/>
  </r>
  <r>
    <s v="2018/0005"/>
    <s v="Evezőlapát"/>
    <s v="Evezős hajók, gépek, lapátok [1451,571]"/>
    <s v="1451"/>
    <x v="80"/>
    <s v=""/>
    <s v="9.00%"/>
    <n v="330559"/>
    <n v="0"/>
    <n v="0"/>
    <n v="0"/>
    <n v="330559"/>
    <n v="174270"/>
    <n v="29753"/>
    <n v="0"/>
    <n v="0"/>
    <n v="204023"/>
    <n v="126536"/>
  </r>
  <r>
    <s v="2018/0007"/>
    <s v="Skinny párevezős lapát"/>
    <s v="Evezős hajók, gépek, lapátok [1451,571]"/>
    <s v="1451"/>
    <x v="81"/>
    <s v=""/>
    <s v="9.00%"/>
    <n v="270000"/>
    <n v="0"/>
    <n v="0"/>
    <n v="0"/>
    <n v="270000"/>
    <n v="141139"/>
    <n v="24299"/>
    <n v="0"/>
    <n v="0"/>
    <n v="165438"/>
    <n v="104562"/>
  </r>
  <r>
    <s v="2018/0008"/>
    <s v="NK SPC GPS II HR"/>
    <s v="Egyéb sporteszközök [1452,571]"/>
    <s v="1452"/>
    <x v="82"/>
    <s v=""/>
    <s v="14.50%"/>
    <n v="297082"/>
    <n v="0"/>
    <n v="0"/>
    <n v="0"/>
    <n v="297082"/>
    <n v="246686"/>
    <n v="43080"/>
    <n v="0"/>
    <n v="0"/>
    <n v="289766"/>
    <n v="7316"/>
  </r>
  <r>
    <s v="2018/0009"/>
    <s v="Flippi Carbon Aliente"/>
    <s v="Evezős hajók, gépek, lapátok [1451,571]"/>
    <s v="1451"/>
    <x v="83"/>
    <s v=""/>
    <s v="9.00%"/>
    <n v="6179401"/>
    <n v="0"/>
    <n v="0"/>
    <n v="0"/>
    <n v="6179401"/>
    <n v="3175360"/>
    <n v="556145"/>
    <n v="0"/>
    <n v="0"/>
    <n v="3731505"/>
    <n v="2447896"/>
  </r>
  <r>
    <s v="2018/0010"/>
    <s v="BM Nova Lactate Sport tejsavmérő készülék"/>
    <s v="Egyéb sporteszközök [1452,571]"/>
    <s v="1452"/>
    <x v="84"/>
    <s v=""/>
    <s v="14.50%"/>
    <n v="120650"/>
    <n v="0"/>
    <n v="0"/>
    <n v="0"/>
    <n v="120650"/>
    <n v="99464"/>
    <n v="17496"/>
    <n v="0"/>
    <n v="0"/>
    <n v="116960"/>
    <n v="3690"/>
  </r>
  <r>
    <s v="2018/0011"/>
    <s v="Davis Delight MultiColor AVS"/>
    <s v="Egyéb felszerelések [1453,571]"/>
    <s v="1453"/>
    <x v="84"/>
    <s v=""/>
    <s v="14.50%"/>
    <n v="199000"/>
    <n v="0"/>
    <n v="0"/>
    <n v="0"/>
    <n v="199000"/>
    <n v="164056"/>
    <n v="28854"/>
    <n v="0"/>
    <n v="0"/>
    <n v="192910"/>
    <n v="6090"/>
  </r>
  <r>
    <s v="2018/0018"/>
    <s v="Smartphone telefon"/>
    <s v="Irodai berendezések, felszerelések [1431,571]"/>
    <s v="1431"/>
    <x v="85"/>
    <s v=""/>
    <s v="14.50%"/>
    <n v="118180"/>
    <n v="0"/>
    <n v="0"/>
    <n v="0"/>
    <n v="118180"/>
    <n v="93267"/>
    <n v="17135"/>
    <n v="0"/>
    <n v="0"/>
    <n v="110402"/>
    <n v="7778"/>
  </r>
  <r>
    <s v="2018/0019"/>
    <s v="Huawei készülék"/>
    <s v="Irodai berendezések, felszerelések [1431,571]"/>
    <s v="1431"/>
    <x v="86"/>
    <s v=""/>
    <s v="14.50%"/>
    <n v="144526"/>
    <n v="0"/>
    <n v="0"/>
    <n v="0"/>
    <n v="144526"/>
    <n v="113507"/>
    <n v="20957"/>
    <n v="0"/>
    <n v="0"/>
    <n v="134464"/>
    <n v="10062"/>
  </r>
  <r>
    <s v="2018/0021"/>
    <s v="Bemmer Classic Set"/>
    <s v="Egyéb sporteszközök [1452,571]"/>
    <s v="1452"/>
    <x v="87"/>
    <s v=""/>
    <s v="14.50%"/>
    <n v="1216660"/>
    <n v="0"/>
    <n v="0"/>
    <n v="0"/>
    <n v="1216660"/>
    <n v="948767"/>
    <n v="176412"/>
    <n v="0"/>
    <n v="0"/>
    <n v="1125179"/>
    <n v="91481"/>
  </r>
  <r>
    <s v="2018/0026"/>
    <s v="Bottecchia 8AVIO Revolution országúti kerékpár"/>
    <s v="Egyéb sporteszközök [1452,571]"/>
    <s v="1452"/>
    <x v="88"/>
    <s v=""/>
    <s v="Kisértékű"/>
    <n v="435000"/>
    <n v="0"/>
    <n v="0"/>
    <n v="0"/>
    <n v="435000"/>
    <n v="435000"/>
    <n v="0"/>
    <n v="0"/>
    <n v="0"/>
    <n v="435000"/>
    <n v="0"/>
  </r>
  <r>
    <s v="2018/0028"/>
    <s v="Sportóra Forerunner 935 TRI Bundle"/>
    <s v="Egyéb sporteszközök [1452,571]"/>
    <s v="1452"/>
    <x v="89"/>
    <s v=""/>
    <s v="14.50%"/>
    <n v="193410"/>
    <n v="0"/>
    <n v="0"/>
    <n v="0"/>
    <n v="193410"/>
    <n v="144987"/>
    <n v="28043"/>
    <n v="0"/>
    <n v="0"/>
    <n v="173030"/>
    <n v="20380"/>
  </r>
  <r>
    <s v="VÍZ009"/>
    <s v="Népsziget utcai evezős telep"/>
    <s v="Népszigeti evezős telep [1221,571]"/>
    <s v="1221"/>
    <x v="90"/>
    <s v=""/>
    <s v="Nincs"/>
    <n v="2000000"/>
    <n v="0"/>
    <n v="0"/>
    <n v="0"/>
    <n v="2000000"/>
    <n v="0"/>
    <n v="0"/>
    <n v="0"/>
    <n v="0"/>
    <n v="0"/>
    <n v="2000000"/>
  </r>
  <r>
    <s v="VÍZ010"/>
    <s v="Erzsébet telep gázbekötés"/>
    <s v="Erzsébet telep [1222,571]"/>
    <s v="1222"/>
    <x v="90"/>
    <s v=""/>
    <s v="2.00%"/>
    <n v="914805"/>
    <n v="0"/>
    <n v="0"/>
    <n v="0"/>
    <n v="914805"/>
    <n v="91492"/>
    <n v="18300"/>
    <n v="0"/>
    <n v="0"/>
    <n v="109792"/>
    <n v="805013"/>
  </r>
  <r>
    <s v="VÍZ011"/>
    <s v="Erzsébet telep műanyag stég"/>
    <s v="Erzsébet telep [1222,571]"/>
    <s v="1222"/>
    <x v="90"/>
    <s v=""/>
    <s v="6.00%"/>
    <n v="250000"/>
    <n v="0"/>
    <n v="0"/>
    <n v="0"/>
    <n v="250000"/>
    <n v="75003"/>
    <n v="14999"/>
    <n v="0"/>
    <n v="0"/>
    <n v="90002"/>
    <n v="159998"/>
  </r>
  <r>
    <s v="VÍZ012"/>
    <s v="Erzsébet telep tereprendezés"/>
    <s v="Erzsébet telep [1222,571]"/>
    <s v="1222"/>
    <x v="90"/>
    <s v=""/>
    <s v="4.00%"/>
    <n v="3687257"/>
    <n v="0"/>
    <n v="0"/>
    <n v="0"/>
    <n v="3687257"/>
    <n v="737450"/>
    <n v="147486"/>
    <n v="0"/>
    <n v="0"/>
    <n v="884936"/>
    <n v="2802321"/>
  </r>
  <r>
    <s v="2019/0001"/>
    <s v="Dinamikus ergométer"/>
    <s v="Egyéb sporteszközök [1452,571]"/>
    <s v="1452"/>
    <x v="91"/>
    <s v=""/>
    <s v="14.50%"/>
    <n v="5769817"/>
    <n v="0"/>
    <n v="0"/>
    <n v="0"/>
    <n v="5769817"/>
    <n v="3870858"/>
    <n v="836628"/>
    <n v="0"/>
    <n v="0"/>
    <n v="4707486"/>
    <n v="1062331"/>
  </r>
  <r>
    <s v="2019/0002"/>
    <s v="Concept2 D modell evezős ergométer"/>
    <s v="Egyéb sporteszközök [1452,571]"/>
    <s v="1452"/>
    <x v="92"/>
    <s v=""/>
    <s v="14.50%"/>
    <n v="14922383"/>
    <n v="0"/>
    <n v="0"/>
    <n v="0"/>
    <n v="14922383"/>
    <n v="10161219"/>
    <n v="2163744"/>
    <n v="0"/>
    <n v="0"/>
    <n v="12324963"/>
    <n v="2597420"/>
  </r>
  <r>
    <s v="2019/0003"/>
    <s v="Concept2 E modell evezős ergométer"/>
    <s v="Egyéb sporteszközök [1452,571]"/>
    <s v="1452"/>
    <x v="92"/>
    <s v=""/>
    <s v="14.50%"/>
    <n v="1169242"/>
    <n v="0"/>
    <n v="0"/>
    <n v="0"/>
    <n v="1169242"/>
    <n v="643671"/>
    <n v="169542"/>
    <n v="0"/>
    <n v="0"/>
    <n v="813213"/>
    <n v="356029"/>
  </r>
  <r>
    <s v="2019/0004"/>
    <s v="Concept2 Dynamic PM5"/>
    <s v="Egyéb sporteszközök [1452,571]"/>
    <s v="1452"/>
    <x v="92"/>
    <s v=""/>
    <s v="14.50%"/>
    <n v="2778967"/>
    <n v="0"/>
    <n v="0"/>
    <n v="0"/>
    <n v="2778967"/>
    <n v="1757646"/>
    <n v="402954"/>
    <n v="0"/>
    <n v="0"/>
    <n v="2160600"/>
    <n v="618367"/>
  </r>
  <r>
    <s v="2019/0005"/>
    <s v="Bójasor  &quot;Albano&quot; rendszerhez"/>
    <s v="Egyéb felszerelések [1453,571]"/>
    <s v="1453"/>
    <x v="93"/>
    <s v=""/>
    <s v="14.50%"/>
    <n v="14909800"/>
    <n v="0"/>
    <n v="0"/>
    <n v="0"/>
    <n v="14909800"/>
    <n v="10264680"/>
    <n v="2161926"/>
    <n v="0"/>
    <n v="0"/>
    <n v="12426606"/>
    <n v="2483194"/>
  </r>
  <r>
    <s v="2019/0053"/>
    <s v="Robust GYM sportfelszerelés"/>
    <s v="Egyéb sporteszközök [1452,571]"/>
    <s v="1452"/>
    <x v="94"/>
    <s v=""/>
    <s v="14.50%"/>
    <n v="20175834"/>
    <n v="0"/>
    <n v="0"/>
    <n v="0"/>
    <n v="20175834"/>
    <n v="13072871"/>
    <n v="2925498"/>
    <n v="0"/>
    <n v="0"/>
    <n v="15998369"/>
    <n v="4177465"/>
  </r>
  <r>
    <s v="2019/0013"/>
    <s v="Stég úszó modulok Masterdock"/>
    <s v="Egyéb sporteszközök [1452,571]"/>
    <s v="1452"/>
    <x v="95"/>
    <s v=""/>
    <s v="14.50%"/>
    <n v="2638031"/>
    <n v="0"/>
    <n v="0"/>
    <n v="0"/>
    <n v="2638031"/>
    <n v="1090181"/>
    <n v="382518"/>
    <n v="0"/>
    <n v="0"/>
    <n v="1472699"/>
    <n v="1165332"/>
  </r>
  <r>
    <s v="2019/0015"/>
    <s v="Sátor, Airboost - hypoxiás"/>
    <s v="Egyéb felszerelések [1453,571]"/>
    <s v="1453"/>
    <x v="96"/>
    <s v=""/>
    <s v="14.50%"/>
    <n v="1800000"/>
    <n v="0"/>
    <n v="0"/>
    <n v="0"/>
    <n v="1800000"/>
    <n v="1187726"/>
    <n v="261001"/>
    <n v="0"/>
    <n v="0"/>
    <n v="1448727"/>
    <n v="351273"/>
  </r>
  <r>
    <s v="2019/0016"/>
    <s v="Pulzusmérő órák - Polar Vantage M BLK M/L"/>
    <s v="Egyéb sporteszközök [1452,571]"/>
    <s v="1452"/>
    <x v="97"/>
    <s v=""/>
    <s v="Kisértékű"/>
    <n v="299700"/>
    <n v="0"/>
    <n v="0"/>
    <n v="0"/>
    <n v="299700"/>
    <n v="299700"/>
    <n v="0"/>
    <n v="0"/>
    <n v="0"/>
    <n v="299700"/>
    <n v="0"/>
  </r>
  <r>
    <s v="2019/0024"/>
    <s v="Suzuki DF csónakmotor 0099SF-911331"/>
    <s v="Evezős hajók, gépek, lapátok [1451,571]"/>
    <s v="1451"/>
    <x v="98"/>
    <s v=""/>
    <s v="14.50%"/>
    <n v="979989"/>
    <n v="0"/>
    <n v="0"/>
    <n v="0"/>
    <n v="979989"/>
    <n v="480932"/>
    <n v="142099"/>
    <n v="0"/>
    <n v="0"/>
    <n v="623031"/>
    <n v="356958"/>
  </r>
  <r>
    <s v="2019/0025"/>
    <s v="Gumicsónak 350 - Pénzügyőr"/>
    <s v="Evezős hajók, gépek, lapátok [1451,571]"/>
    <s v="1451"/>
    <x v="98"/>
    <s v=""/>
    <s v="14.50%"/>
    <n v="903789"/>
    <n v="0"/>
    <n v="0"/>
    <n v="0"/>
    <n v="903789"/>
    <n v="435010"/>
    <n v="131052"/>
    <n v="0"/>
    <n v="0"/>
    <n v="566062"/>
    <n v="337727"/>
  </r>
  <r>
    <s v="2019/0026"/>
    <s v="Suzuki DF 9,9 BS csónakmotor - Külker"/>
    <s v="Evezős hajók, gépek, lapátok [1451,571]"/>
    <s v="1451"/>
    <x v="98"/>
    <s v=""/>
    <s v="14.50%"/>
    <n v="979989"/>
    <n v="0"/>
    <n v="0"/>
    <n v="0"/>
    <n v="979989"/>
    <n v="480932"/>
    <n v="142099"/>
    <n v="0"/>
    <n v="0"/>
    <n v="623031"/>
    <n v="356958"/>
  </r>
  <r>
    <s v="2019/0027"/>
    <s v="Suzuki DF 9,9 BS csónakmotor - Külker"/>
    <s v="Evezős hajók, gépek, lapátok [1451,571]"/>
    <s v="1451"/>
    <x v="98"/>
    <s v=""/>
    <s v="14.50%"/>
    <n v="979989"/>
    <n v="0"/>
    <n v="0"/>
    <n v="0"/>
    <n v="979989"/>
    <n v="480932"/>
    <n v="142099"/>
    <n v="0"/>
    <n v="0"/>
    <n v="623031"/>
    <n v="356958"/>
  </r>
  <r>
    <s v="2019/0028"/>
    <s v="Suzuki DF 9,9 BS csónakmotor - Pénzügyőr"/>
    <s v="Evezős hajók, gépek, lapátok [1451,571]"/>
    <s v="1451"/>
    <x v="98"/>
    <s v=""/>
    <s v="14.50%"/>
    <n v="979989"/>
    <n v="0"/>
    <n v="0"/>
    <n v="0"/>
    <n v="979989"/>
    <n v="480932"/>
    <n v="142099"/>
    <n v="0"/>
    <n v="0"/>
    <n v="623031"/>
    <n v="356958"/>
  </r>
  <r>
    <s v="2019/0029"/>
    <s v="Suzuki DF 9,9 BRS csónakmotor - Esztergomi Evezősök"/>
    <s v="Evezős hajók, gépek, lapátok [1451,571]"/>
    <s v="1451"/>
    <x v="98"/>
    <s v=""/>
    <s v="14.50%"/>
    <n v="1090479"/>
    <n v="0"/>
    <n v="0"/>
    <n v="0"/>
    <n v="1090479"/>
    <n v="547520"/>
    <n v="158124"/>
    <n v="0"/>
    <n v="0"/>
    <n v="705644"/>
    <n v="384835"/>
  </r>
  <r>
    <s v="2019/0030"/>
    <s v="Suzuki DF 15 ARS csónakmotor - Danubius NHE"/>
    <s v="Evezős hajók, gépek, lapátok [1451,571]"/>
    <s v="1451"/>
    <x v="98"/>
    <s v=""/>
    <s v="14.50%"/>
    <n v="1140639"/>
    <n v="0"/>
    <n v="0"/>
    <n v="0"/>
    <n v="1140639"/>
    <n v="576264"/>
    <n v="165396"/>
    <n v="0"/>
    <n v="0"/>
    <n v="741660"/>
    <n v="398979"/>
  </r>
  <r>
    <s v="2019/0031"/>
    <s v="Suzuki DF 15 ARS csónakmotor - MESZ"/>
    <s v="Evezős hajók, gépek, lapátok [1451,571]"/>
    <s v="1451"/>
    <x v="98"/>
    <s v=""/>
    <s v="14.50%"/>
    <n v="1100639"/>
    <n v="0"/>
    <n v="0"/>
    <n v="0"/>
    <n v="1100639"/>
    <n v="553642"/>
    <n v="159588"/>
    <n v="0"/>
    <n v="0"/>
    <n v="713230"/>
    <n v="387409"/>
  </r>
  <r>
    <s v="2019/0032"/>
    <s v="TERHI 400 hajótest - Külker"/>
    <s v="Evezős hajók, gépek, lapátok [1451,571]"/>
    <s v="1451"/>
    <x v="98"/>
    <s v=""/>
    <s v="14.50%"/>
    <n v="1070159"/>
    <n v="0"/>
    <n v="0"/>
    <n v="0"/>
    <n v="1070159"/>
    <n v="535288"/>
    <n v="155172"/>
    <n v="0"/>
    <n v="0"/>
    <n v="690460"/>
    <n v="379699"/>
  </r>
  <r>
    <s v="2019/0033"/>
    <s v="Gumicsónak 350 Suzumar MESZ"/>
    <s v="Evezős hajók, gépek, lapátok [1451,571]"/>
    <s v="1451"/>
    <x v="98"/>
    <s v=""/>
    <s v="14.50%"/>
    <n v="2896419"/>
    <n v="0"/>
    <n v="0"/>
    <n v="0"/>
    <n v="2896419"/>
    <n v="1635864"/>
    <n v="419981"/>
    <n v="0"/>
    <n v="0"/>
    <n v="2055845"/>
    <n v="840574"/>
  </r>
  <r>
    <s v="2019/0034"/>
    <s v="TERHI 400 C.C kishajó, csónakmotorral, tartozékokkal- ABS Vízmű"/>
    <s v="Evezős hajók, gépek, lapátok [1451,571]"/>
    <s v="1451"/>
    <x v="98"/>
    <s v=""/>
    <s v="14.50%"/>
    <n v="3757572"/>
    <n v="0"/>
    <n v="0"/>
    <n v="0"/>
    <n v="3757572"/>
    <n v="2154827"/>
    <n v="544847"/>
    <n v="0"/>
    <n v="0"/>
    <n v="2699674"/>
    <n v="1057898"/>
  </r>
  <r>
    <s v="2019/0035"/>
    <s v="TERHI 400 S.C kishajó csónakmotorral, tartozékokkal- ABS MESZ"/>
    <s v="Evezős hajók, gépek, lapátok [1451,571]"/>
    <s v="1451"/>
    <x v="98"/>
    <s v=""/>
    <s v="14.50%"/>
    <n v="2569648"/>
    <n v="0"/>
    <n v="0"/>
    <n v="0"/>
    <n v="2569648"/>
    <n v="1438933"/>
    <n v="372600"/>
    <n v="0"/>
    <n v="0"/>
    <n v="1811533"/>
    <n v="758115"/>
  </r>
  <r>
    <s v="2019/0036"/>
    <s v="TERHI 400 S.C kishajó, csónakmotorral, tartozékokkal- ABS BEE"/>
    <s v="Evezős hajók, gépek, lapátok [1451,571]"/>
    <s v="1451"/>
    <x v="98"/>
    <s v=""/>
    <s v="14.50%"/>
    <n v="2569648"/>
    <n v="0"/>
    <n v="0"/>
    <n v="0"/>
    <n v="2569648"/>
    <n v="1438933"/>
    <n v="372600"/>
    <n v="0"/>
    <n v="0"/>
    <n v="1811533"/>
    <n v="758115"/>
  </r>
  <r>
    <s v="2019/0037"/>
    <s v="TERHI 400 S.C kishajó, csónakmotorral, tartozékokkal- ABS BEE"/>
    <s v="Evezős hajók, gépek, lapátok [1451,571]"/>
    <s v="1451"/>
    <x v="98"/>
    <s v=""/>
    <s v="14.50%"/>
    <n v="2569648"/>
    <n v="0"/>
    <n v="0"/>
    <n v="0"/>
    <n v="2569648"/>
    <n v="1438933"/>
    <n v="372600"/>
    <n v="0"/>
    <n v="0"/>
    <n v="1811533"/>
    <n v="758115"/>
  </r>
  <r>
    <s v="2019/0038"/>
    <s v="TERHI 400 S.C kishajó, csónakmotorral, tartozékokkal- ABS MESZ"/>
    <s v="Evezős hajók, gépek, lapátok [1451,571]"/>
    <s v="1451"/>
    <x v="98"/>
    <s v=""/>
    <s v="14.50%"/>
    <n v="2569648"/>
    <n v="0"/>
    <n v="0"/>
    <n v="0"/>
    <n v="2569648"/>
    <n v="1438933"/>
    <n v="372600"/>
    <n v="0"/>
    <n v="0"/>
    <n v="1811533"/>
    <n v="758115"/>
  </r>
  <r>
    <s v="2019/0039"/>
    <s v="TERHI 400 S.C kishajó, csónakmotorral, tartozékokkal- ABS Bajai SC"/>
    <s v="Evezős hajók, gépek, lapátok [1451,571]"/>
    <s v="1451"/>
    <x v="98"/>
    <s v=""/>
    <s v="14.50%"/>
    <n v="2569648"/>
    <n v="0"/>
    <n v="0"/>
    <n v="0"/>
    <n v="2569648"/>
    <n v="1438933"/>
    <n v="372600"/>
    <n v="0"/>
    <n v="0"/>
    <n v="1811533"/>
    <n v="758115"/>
  </r>
  <r>
    <s v="2019/0040"/>
    <s v="TERHI 400 S.C kishajó, csónakmotorral, tartozékokkal- Tisza EE"/>
    <s v="Evezős hajók, gépek, lapátok [1451,571]"/>
    <s v="1451"/>
    <x v="98"/>
    <s v=""/>
    <s v="14.50%"/>
    <n v="2569648"/>
    <n v="0"/>
    <n v="0"/>
    <n v="0"/>
    <n v="2569648"/>
    <n v="1438933"/>
    <n v="372600"/>
    <n v="0"/>
    <n v="0"/>
    <n v="1811533"/>
    <n v="758115"/>
  </r>
  <r>
    <s v="2019/0041"/>
    <s v="TERHI 400 S.C kishajó, csónakmotorral, tartozékokkal- ABS MESZ"/>
    <s v="Evezős hajók, gépek, lapátok [1451,571]"/>
    <s v="1451"/>
    <x v="98"/>
    <s v=""/>
    <s v="14.50%"/>
    <n v="2569648"/>
    <n v="0"/>
    <n v="0"/>
    <n v="0"/>
    <n v="2569648"/>
    <n v="1438933"/>
    <n v="372600"/>
    <n v="0"/>
    <n v="0"/>
    <n v="1811533"/>
    <n v="758115"/>
  </r>
  <r>
    <s v="2019/0042"/>
    <s v="TERHI 400 S.C kishajó, csónakmotorral, tartozékokkal- ABS VVEC"/>
    <s v="Evezős hajók, gépek, lapátok [1451,571]"/>
    <s v="1451"/>
    <x v="98"/>
    <s v=""/>
    <s v="14.50%"/>
    <n v="2569648"/>
    <n v="0"/>
    <n v="0"/>
    <n v="0"/>
    <n v="2569648"/>
    <n v="1438933"/>
    <n v="372600"/>
    <n v="0"/>
    <n v="0"/>
    <n v="1811533"/>
    <n v="758115"/>
  </r>
  <r>
    <s v="2019/0043"/>
    <s v="580-as RIB gumi hajótest csónakmotorral Balatoni KKEV"/>
    <s v="Evezős hajók, gépek, lapátok [1451,571]"/>
    <s v="1451"/>
    <x v="98"/>
    <s v=""/>
    <s v="14.50%"/>
    <n v="7889551"/>
    <n v="0"/>
    <n v="0"/>
    <n v="0"/>
    <n v="7889551"/>
    <n v="4644944"/>
    <n v="1143985"/>
    <n v="0"/>
    <n v="0"/>
    <n v="5788929"/>
    <n v="2100622"/>
  </r>
  <r>
    <s v="2019/0044"/>
    <s v="Gépjármű CFX 159608 motorszám RXY-831"/>
    <s v="Egyéb járművek [142,571]"/>
    <s v="142"/>
    <x v="99"/>
    <s v=""/>
    <s v="20.00%"/>
    <n v="11896434"/>
    <n v="0"/>
    <n v="0"/>
    <n v="0"/>
    <n v="11896434"/>
    <n v="9233004"/>
    <n v="2379287"/>
    <n v="0"/>
    <n v="0"/>
    <n v="11612291"/>
    <n v="284143"/>
  </r>
  <r>
    <s v="2019/0045"/>
    <s v="Gépjármű CFX 154511 motorszám RXY-930"/>
    <s v="Egyéb járművek [142,571]"/>
    <s v="142"/>
    <x v="99"/>
    <s v=""/>
    <s v="20.00%"/>
    <n v="11937968"/>
    <n v="0"/>
    <n v="0"/>
    <n v="0"/>
    <n v="11937968"/>
    <n v="9241305"/>
    <n v="2387593"/>
    <n v="0"/>
    <n v="0"/>
    <n v="11628898"/>
    <n v="309070"/>
  </r>
  <r>
    <s v="2019/0046"/>
    <s v="Gépjármű CFX 160977 motorszám RXY-939"/>
    <s v="Egyéb járművek [142,571]"/>
    <s v="142"/>
    <x v="99"/>
    <s v=""/>
    <s v="20.00%"/>
    <n v="11896433"/>
    <n v="0"/>
    <n v="0"/>
    <n v="0"/>
    <n v="11896433"/>
    <n v="9232994"/>
    <n v="2379283"/>
    <n v="0"/>
    <n v="0"/>
    <n v="11612277"/>
    <n v="284156"/>
  </r>
  <r>
    <s v="2019/0047"/>
    <s v="Gépjármű CFX 160954 motorszám RXY-830"/>
    <s v="Egyéb járművek [142,571]"/>
    <s v="142"/>
    <x v="99"/>
    <s v=""/>
    <s v="20.00%"/>
    <n v="11896433"/>
    <n v="0"/>
    <n v="0"/>
    <n v="0"/>
    <n v="11896433"/>
    <n v="9232994"/>
    <n v="2379283"/>
    <n v="0"/>
    <n v="0"/>
    <n v="11612277"/>
    <n v="284156"/>
  </r>
  <r>
    <s v="2019/0048"/>
    <s v="Gépjármű CFX 160984 motorszám RXE-847"/>
    <s v="Egyéb járművek [142,571]"/>
    <s v="142"/>
    <x v="99"/>
    <s v=""/>
    <s v="20.00%"/>
    <n v="11904933"/>
    <n v="0"/>
    <n v="0"/>
    <n v="0"/>
    <n v="11904933"/>
    <n v="9234699"/>
    <n v="2380985"/>
    <n v="0"/>
    <n v="0"/>
    <n v="11615684"/>
    <n v="289249"/>
  </r>
  <r>
    <s v="2019/0049"/>
    <s v="Gépjármű CFX 160136 motorszám RXY-927"/>
    <s v="Egyéb járművek [142,571]"/>
    <s v="142"/>
    <x v="99"/>
    <s v=""/>
    <s v="20.00%"/>
    <n v="11896433"/>
    <n v="0"/>
    <n v="0"/>
    <n v="0"/>
    <n v="11896433"/>
    <n v="9232994"/>
    <n v="2379283"/>
    <n v="0"/>
    <n v="0"/>
    <n v="11612277"/>
    <n v="284156"/>
  </r>
  <r>
    <s v="2019/0050"/>
    <s v="Gépjármű CFX 160952 motorszám RZU-351"/>
    <s v="Egyéb járművek [142,571]"/>
    <s v="142"/>
    <x v="99"/>
    <s v=""/>
    <s v="20.00%"/>
    <n v="11904933"/>
    <n v="0"/>
    <n v="0"/>
    <n v="0"/>
    <n v="11904933"/>
    <n v="9234699"/>
    <n v="2380985"/>
    <n v="0"/>
    <n v="0"/>
    <n v="11615684"/>
    <n v="289249"/>
  </r>
  <r>
    <s v="2019/0051"/>
    <s v="Gépjármű DFS 676853 motorszám RXY-829"/>
    <s v="Egyéb járművek [142,571]"/>
    <s v="142"/>
    <x v="99"/>
    <s v=""/>
    <s v="20.00%"/>
    <n v="9776357"/>
    <n v="0"/>
    <n v="0"/>
    <n v="0"/>
    <n v="9776357"/>
    <n v="7523000"/>
    <n v="1955268"/>
    <n v="0"/>
    <n v="0"/>
    <n v="9478268"/>
    <n v="298089"/>
  </r>
  <r>
    <s v="2019/0052"/>
    <s v="Gépjármű DFS 676833 motorszám RXY-846"/>
    <s v="Egyéb járművek [142,571]"/>
    <s v="142"/>
    <x v="99"/>
    <s v=""/>
    <s v="20.00%"/>
    <n v="9784857"/>
    <n v="0"/>
    <n v="0"/>
    <n v="0"/>
    <n v="9784857"/>
    <n v="7524705"/>
    <n v="1956967"/>
    <n v="0"/>
    <n v="0"/>
    <n v="9481672"/>
    <n v="303185"/>
  </r>
  <r>
    <s v="2020/0003"/>
    <s v="Concept2 váltottevezős lapát Skinny - 1 pár"/>
    <s v="Evezős hajók, gépek, lapátok [1451,571]"/>
    <s v="1451"/>
    <x v="100"/>
    <s v=""/>
    <s v="9.00%"/>
    <n v="454763"/>
    <n v="0"/>
    <n v="0"/>
    <n v="0"/>
    <n v="454763"/>
    <n v="142677"/>
    <n v="40932"/>
    <n v="0"/>
    <n v="0"/>
    <n v="183609"/>
    <n v="271154"/>
  </r>
  <r>
    <s v="2020/0004"/>
    <s v="Concept2 váltottevezős lapát UL 4 pár"/>
    <s v="Evezős hajók, gépek, lapátok [1451,571]"/>
    <s v="1451"/>
    <x v="100"/>
    <s v=""/>
    <s v="9.00%"/>
    <n v="1165137"/>
    <n v="0"/>
    <n v="0"/>
    <n v="0"/>
    <n v="1165137"/>
    <n v="397180"/>
    <n v="104863"/>
    <n v="0"/>
    <n v="0"/>
    <n v="502043"/>
    <n v="663094"/>
  </r>
  <r>
    <s v="2020/0005"/>
    <s v="Concept2 Skinny párevezős lapát"/>
    <s v="Evezős hajók, gépek, lapátok [1451,571]"/>
    <s v="1451"/>
    <x v="100"/>
    <s v=""/>
    <s v="9.00%"/>
    <n v="1195312"/>
    <n v="0"/>
    <n v="0"/>
    <n v="0"/>
    <n v="1195312"/>
    <n v="408004"/>
    <n v="107580"/>
    <n v="0"/>
    <n v="0"/>
    <n v="515584"/>
    <n v="679728"/>
  </r>
  <r>
    <s v="2020/0006"/>
    <s v="Concept2 párevezős lapát UL"/>
    <s v="Evezős hajók, gépek, lapátok [1451,571]"/>
    <s v="1451"/>
    <x v="100"/>
    <s v=""/>
    <s v="9.00%"/>
    <n v="896913"/>
    <n v="0"/>
    <n v="0"/>
    <n v="0"/>
    <n v="896913"/>
    <n v="301094"/>
    <n v="80723"/>
    <n v="0"/>
    <n v="0"/>
    <n v="381817"/>
    <n v="515096"/>
  </r>
  <r>
    <s v="2020/0007"/>
    <s v="Concept2 Skinny párevezős lapát"/>
    <s v="Evezős hajók, gépek, lapátok [1451,571]"/>
    <s v="1451"/>
    <x v="101"/>
    <s v=""/>
    <s v="9.00%"/>
    <n v="8474241"/>
    <n v="0"/>
    <n v="0"/>
    <n v="0"/>
    <n v="8474241"/>
    <n v="2991106"/>
    <n v="762684"/>
    <n v="0"/>
    <n v="0"/>
    <n v="3753790"/>
    <n v="4720451"/>
  </r>
  <r>
    <s v="2020/0008"/>
    <s v="Concept2 váltottevezős lapát UL 48 pár"/>
    <s v="Evezős hajók, gépek, lapátok [1451,571]"/>
    <s v="1451"/>
    <x v="101"/>
    <s v=""/>
    <s v="9.00%"/>
    <n v="13151397"/>
    <n v="0"/>
    <n v="0"/>
    <n v="0"/>
    <n v="13151397"/>
    <n v="4653024"/>
    <n v="1183625"/>
    <n v="0"/>
    <n v="0"/>
    <n v="5836649"/>
    <n v="7314748"/>
  </r>
  <r>
    <s v="2020/0009"/>
    <s v="Concept2 párevezős lapát UL - 1 pár"/>
    <s v="Evezős hajók, gépek, lapátok [1451,571]"/>
    <s v="1451"/>
    <x v="101"/>
    <s v=""/>
    <s v="9.00%"/>
    <n v="280836"/>
    <n v="0"/>
    <n v="0"/>
    <n v="0"/>
    <n v="280836"/>
    <n v="79759"/>
    <n v="25278"/>
    <n v="0"/>
    <n v="0"/>
    <n v="105037"/>
    <n v="175799"/>
  </r>
  <r>
    <s v="2020/0010"/>
    <s v="Concept2 Skinny párevezős lapát"/>
    <s v="Evezős hajók, gépek, lapátok [1451,571]"/>
    <s v="1451"/>
    <x v="102"/>
    <s v=""/>
    <s v="9.00%"/>
    <n v="8474241"/>
    <n v="0"/>
    <n v="0"/>
    <n v="0"/>
    <n v="8474241"/>
    <n v="2962192"/>
    <n v="762684"/>
    <n v="0"/>
    <n v="0"/>
    <n v="3724876"/>
    <n v="4749365"/>
  </r>
  <r>
    <s v="2020/0011"/>
    <s v="Concept2 párevezős lapát UL - 69 pár"/>
    <s v="Evezős hajók, gépek, lapátok [1451,571]"/>
    <s v="1451"/>
    <x v="102"/>
    <s v=""/>
    <s v="9.00%"/>
    <n v="14245248"/>
    <n v="0"/>
    <n v="0"/>
    <n v="0"/>
    <n v="14245248"/>
    <n v="4992909"/>
    <n v="1282074"/>
    <n v="0"/>
    <n v="0"/>
    <n v="6274983"/>
    <n v="7970265"/>
  </r>
  <r>
    <s v="2020/0012"/>
    <s v="Concept2 D modell evezős ergométer, PM5 4 db"/>
    <s v="Egyéb sporteszközök [1452,571]"/>
    <s v="1452"/>
    <x v="103"/>
    <s v=""/>
    <s v="14.50%"/>
    <n v="1321862"/>
    <n v="0"/>
    <n v="0"/>
    <n v="0"/>
    <n v="1321862"/>
    <n v="748356"/>
    <n v="191669"/>
    <n v="0"/>
    <n v="0"/>
    <n v="940025"/>
    <n v="381837"/>
  </r>
  <r>
    <s v="2020/0013"/>
    <s v="Concept2 D modell evezős ergométer, PM5 14 db"/>
    <s v="Egyéb sporteszközök [1452,571]"/>
    <s v="1452"/>
    <x v="103"/>
    <s v=""/>
    <s v="14.50%"/>
    <n v="4999985"/>
    <n v="0"/>
    <n v="0"/>
    <n v="0"/>
    <n v="4999985"/>
    <n v="2830659"/>
    <n v="724998"/>
    <n v="0"/>
    <n v="0"/>
    <n v="3555657"/>
    <n v="1444328"/>
  </r>
  <r>
    <s v="2020/0014"/>
    <s v="Stég"/>
    <s v="Erzsébet telep [1222,571]"/>
    <s v="1222"/>
    <x v="104"/>
    <s v=""/>
    <s v="6.00%"/>
    <n v="3600000"/>
    <n v="0"/>
    <n v="0"/>
    <n v="0"/>
    <n v="3600000"/>
    <n v="839794"/>
    <n v="216000"/>
    <n v="0"/>
    <n v="0"/>
    <n v="1055794"/>
    <n v="2544206"/>
  </r>
  <r>
    <s v="2020/0015"/>
    <s v="Filippi carbon wing riggel aliante 1 db"/>
    <s v="Evezős hajók, gépek, lapátok [1451,571]"/>
    <s v="1451"/>
    <x v="105"/>
    <s v=""/>
    <s v="9.00%"/>
    <n v="1133900"/>
    <n v="0"/>
    <n v="0"/>
    <n v="0"/>
    <n v="1133900"/>
    <n v="372792"/>
    <n v="102054"/>
    <n v="0"/>
    <n v="0"/>
    <n v="474846"/>
    <n v="659054"/>
  </r>
  <r>
    <s v="2020/0016"/>
    <s v="Hajószállító pótkocsi"/>
    <s v="Egyéb járművek [142,571]"/>
    <s v="142"/>
    <x v="106"/>
    <s v=""/>
    <s v="20.00%"/>
    <n v="1655246"/>
    <n v="0"/>
    <n v="0"/>
    <n v="0"/>
    <n v="1655246"/>
    <n v="1107882"/>
    <n v="331051"/>
    <n v="0"/>
    <n v="0"/>
    <n v="1438933"/>
    <n v="216313"/>
  </r>
  <r>
    <s v="2020/0017"/>
    <s v="Nehéz hajószállító pótkocsi"/>
    <s v="Egyéb járművek [142,571]"/>
    <s v="142"/>
    <x v="107"/>
    <s v=""/>
    <s v="20.00%"/>
    <n v="2557521"/>
    <n v="0"/>
    <n v="0"/>
    <n v="0"/>
    <n v="2557521"/>
    <n v="1738210"/>
    <n v="511505"/>
    <n v="0"/>
    <n v="0"/>
    <n v="2249715"/>
    <n v="307806"/>
  </r>
  <r>
    <s v="2020/0022"/>
    <s v="Filippi Para egypár karbon Aliante villa"/>
    <s v="Evezős hajók, gépek, lapátok [1451,571]"/>
    <s v="1451"/>
    <x v="108"/>
    <s v=""/>
    <s v="9.00%"/>
    <n v="4220921"/>
    <n v="0"/>
    <n v="0"/>
    <n v="0"/>
    <n v="4220921"/>
    <n v="1325855"/>
    <n v="379884"/>
    <n v="0"/>
    <n v="0"/>
    <n v="1705739"/>
    <n v="2515182"/>
  </r>
  <r>
    <s v="2020/0023"/>
    <s v="Filippi 1x F50 carbon Aliante F50FC0JH"/>
    <s v="Evezős hajók, gépek, lapátok [1451,571]"/>
    <s v="1451"/>
    <x v="108"/>
    <s v=""/>
    <s v="9.00%"/>
    <n v="3906630"/>
    <n v="0"/>
    <n v="0"/>
    <n v="0"/>
    <n v="3906630"/>
    <n v="1225856"/>
    <n v="351595"/>
    <n v="0"/>
    <n v="0"/>
    <n v="1577451"/>
    <n v="2329179"/>
  </r>
  <r>
    <s v="2020/0024"/>
    <s v="Filippi 1x F15 carbon Aliante F15DC989"/>
    <s v="Evezős hajók, gépek, lapátok [1451,571]"/>
    <s v="1451"/>
    <x v="108"/>
    <s v=""/>
    <s v="9.00%"/>
    <n v="3906630"/>
    <n v="0"/>
    <n v="0"/>
    <n v="0"/>
    <n v="3906630"/>
    <n v="1225856"/>
    <n v="351595"/>
    <n v="0"/>
    <n v="0"/>
    <n v="1577451"/>
    <n v="2329179"/>
  </r>
  <r>
    <s v="2020/0025"/>
    <s v="Filippi 1x F139 carbon Aliante F39IB9DB"/>
    <s v="Evezős hajók, gépek, lapátok [1451,571]"/>
    <s v="1451"/>
    <x v="108"/>
    <s v=""/>
    <s v="9.00%"/>
    <n v="3906630"/>
    <n v="0"/>
    <n v="0"/>
    <n v="0"/>
    <n v="3906630"/>
    <n v="1225856"/>
    <n v="351595"/>
    <n v="0"/>
    <n v="0"/>
    <n v="1577451"/>
    <n v="2329179"/>
  </r>
  <r>
    <s v="2020/0026"/>
    <s v="Filippi 1x F01 alumínium wing villa F01HC03H"/>
    <s v="Evezős hajók, gépek, lapátok [1451,571]"/>
    <s v="1451"/>
    <x v="108"/>
    <s v=""/>
    <s v="9.00%"/>
    <n v="3313856"/>
    <n v="0"/>
    <n v="0"/>
    <n v="0"/>
    <n v="3313856"/>
    <n v="1037235"/>
    <n v="298243"/>
    <n v="0"/>
    <n v="0"/>
    <n v="1335478"/>
    <n v="1978378"/>
  </r>
  <r>
    <s v="2020/0027"/>
    <s v="Filippi 1x F01 alumínium wing villa F01HC04D"/>
    <s v="Evezős hajók, gépek, lapátok [1451,571]"/>
    <s v="1451"/>
    <x v="108"/>
    <s v=""/>
    <s v="9.00%"/>
    <n v="3313856"/>
    <n v="0"/>
    <n v="0"/>
    <n v="0"/>
    <n v="3313856"/>
    <n v="1037235"/>
    <n v="298243"/>
    <n v="0"/>
    <n v="0"/>
    <n v="1335478"/>
    <n v="1978378"/>
  </r>
  <r>
    <s v="2020/0028"/>
    <s v="Filippi 1x F14 alumínium wing villa F14HB9JS"/>
    <s v="Evezős hajók, gépek, lapátok [1451,571]"/>
    <s v="1451"/>
    <x v="108"/>
    <s v=""/>
    <s v="9.00%"/>
    <n v="3313856"/>
    <n v="0"/>
    <n v="0"/>
    <n v="0"/>
    <n v="3313856"/>
    <n v="1037235"/>
    <n v="298243"/>
    <n v="0"/>
    <n v="0"/>
    <n v="1335478"/>
    <n v="1978378"/>
  </r>
  <r>
    <s v="2020/0029"/>
    <s v="Filippi 1x F14 alumínium wing villa F14GB9V8"/>
    <s v="Evezős hajók, gépek, lapátok [1451,571]"/>
    <s v="1451"/>
    <x v="108"/>
    <s v=""/>
    <s v="9.00%"/>
    <n v="3313856"/>
    <n v="0"/>
    <n v="0"/>
    <n v="0"/>
    <n v="3313856"/>
    <n v="1037235"/>
    <n v="298243"/>
    <n v="0"/>
    <n v="0"/>
    <n v="1335478"/>
    <n v="1978378"/>
  </r>
  <r>
    <s v="2020/0030"/>
    <s v="Filippi 1x F15 alumínium wing villa F15CC09L"/>
    <s v="Evezős hajók, gépek, lapátok [1451,571]"/>
    <s v="1451"/>
    <x v="108"/>
    <s v=""/>
    <s v="9.00%"/>
    <n v="3313856"/>
    <n v="0"/>
    <n v="0"/>
    <n v="0"/>
    <n v="3313856"/>
    <n v="1037235"/>
    <n v="298243"/>
    <n v="0"/>
    <n v="0"/>
    <n v="1335478"/>
    <n v="1978378"/>
  </r>
  <r>
    <s v="2020/0031"/>
    <s v="Filippi 2x F17 karbon aliante villa F17GC0CR"/>
    <s v="Evezős hajók, gépek, lapátok [1451,571]"/>
    <s v="1451"/>
    <x v="108"/>
    <s v=""/>
    <s v="9.00%"/>
    <n v="6333426"/>
    <n v="0"/>
    <n v="0"/>
    <n v="0"/>
    <n v="6333426"/>
    <n v="1998056"/>
    <n v="570006"/>
    <n v="0"/>
    <n v="0"/>
    <n v="2568062"/>
    <n v="3765364"/>
  </r>
  <r>
    <s v="2020/0032"/>
    <s v="Filippi 2x F13 karbon aliante villa F13GC076"/>
    <s v="Evezős hajók, gépek, lapátok [1451,571]"/>
    <s v="1451"/>
    <x v="108"/>
    <s v=""/>
    <s v="9.00%"/>
    <n v="6333426"/>
    <n v="0"/>
    <n v="0"/>
    <n v="0"/>
    <n v="6333426"/>
    <n v="1998056"/>
    <n v="570006"/>
    <n v="0"/>
    <n v="0"/>
    <n v="2568062"/>
    <n v="3765364"/>
  </r>
  <r>
    <s v="2020/0033"/>
    <s v="Filippi 2x F17 karbon aliante villa F17HC02D"/>
    <s v="Evezős hajók, gépek, lapátok [1451,571]"/>
    <s v="1451"/>
    <x v="108"/>
    <s v=""/>
    <s v="9.00%"/>
    <n v="6333426"/>
    <n v="0"/>
    <n v="0"/>
    <n v="0"/>
    <n v="6333426"/>
    <n v="1998056"/>
    <n v="570006"/>
    <n v="0"/>
    <n v="0"/>
    <n v="2568062"/>
    <n v="3765364"/>
  </r>
  <r>
    <s v="2020/0034"/>
    <s v="Filippi 2x F46 karbon aliante villa F46EC0J2"/>
    <s v="Evezős hajók, gépek, lapátok [1451,571]"/>
    <s v="1451"/>
    <x v="108"/>
    <s v=""/>
    <s v="9.00%"/>
    <n v="6333426"/>
    <n v="0"/>
    <n v="0"/>
    <n v="0"/>
    <n v="6333426"/>
    <n v="1998056"/>
    <n v="570006"/>
    <n v="0"/>
    <n v="0"/>
    <n v="2568062"/>
    <n v="3765364"/>
  </r>
  <r>
    <s v="2020/0035"/>
    <s v="Filippi 2x F13 alumínium wing villa F13DC0BI"/>
    <s v="Evezős hajók, gépek, lapátok [1451,571]"/>
    <s v="1451"/>
    <x v="108"/>
    <s v=""/>
    <s v="9.00%"/>
    <n v="5155834"/>
    <n v="0"/>
    <n v="0"/>
    <n v="0"/>
    <n v="5155834"/>
    <n v="1623333"/>
    <n v="464028"/>
    <n v="0"/>
    <n v="0"/>
    <n v="2087361"/>
    <n v="3068473"/>
  </r>
  <r>
    <s v="2020/0036"/>
    <s v="Filippi 2x F17 karbon aliante villa F17FC0HD"/>
    <s v="Evezős hajók, gépek, lapátok [1451,571]"/>
    <s v="1451"/>
    <x v="108"/>
    <s v=""/>
    <s v="9.00%"/>
    <n v="6377188"/>
    <n v="0"/>
    <n v="0"/>
    <n v="0"/>
    <n v="6377188"/>
    <n v="2011968"/>
    <n v="573948"/>
    <n v="0"/>
    <n v="0"/>
    <n v="2585916"/>
    <n v="3791272"/>
  </r>
  <r>
    <s v="2020/0037"/>
    <s v="Filippi 4- F31 alumínium wing villa F31FC04J"/>
    <s v="Evezős hajók, gépek, lapátok [1451,571]"/>
    <s v="1451"/>
    <x v="108"/>
    <s v=""/>
    <s v="9.00%"/>
    <n v="7220598"/>
    <n v="0"/>
    <n v="0"/>
    <n v="0"/>
    <n v="7220598"/>
    <n v="2280341"/>
    <n v="649853"/>
    <n v="0"/>
    <n v="0"/>
    <n v="2930194"/>
    <n v="4290404"/>
  </r>
  <r>
    <s v="2020/0038"/>
    <s v="Filippi 4- F38 alumínium wing villa F38HB9IX"/>
    <s v="Evezős hajók, gépek, lapátok [1451,571]"/>
    <s v="1451"/>
    <x v="108"/>
    <s v=""/>
    <s v="9.00%"/>
    <n v="7220598"/>
    <n v="0"/>
    <n v="0"/>
    <n v="0"/>
    <n v="7220598"/>
    <n v="2280341"/>
    <n v="649853"/>
    <n v="0"/>
    <n v="0"/>
    <n v="2930194"/>
    <n v="4290404"/>
  </r>
  <r>
    <s v="2020/0039"/>
    <s v="Filippi 8+ F42 alumínium wing villa F42DC024"/>
    <s v="Evezős hajók, gépek, lapátok [1451,571]"/>
    <s v="1451"/>
    <x v="108"/>
    <s v=""/>
    <s v="9.00%"/>
    <n v="12428263"/>
    <n v="0"/>
    <n v="0"/>
    <n v="0"/>
    <n v="12428263"/>
    <n v="3937414"/>
    <n v="1118544"/>
    <n v="0"/>
    <n v="0"/>
    <n v="5055958"/>
    <n v="7372305"/>
  </r>
  <r>
    <s v="2020/0040"/>
    <s v="Filippi 1x F39 karbon aliante villa F39IB9LR"/>
    <s v="Evezős hajók, gépek, lapátok [1451,571]"/>
    <s v="1451"/>
    <x v="108"/>
    <s v=""/>
    <s v="9.00%"/>
    <n v="3906630"/>
    <n v="0"/>
    <n v="0"/>
    <n v="0"/>
    <n v="3906630"/>
    <n v="1225856"/>
    <n v="351595"/>
    <n v="0"/>
    <n v="0"/>
    <n v="1577451"/>
    <n v="2329179"/>
  </r>
  <r>
    <s v="2020/0042"/>
    <s v="Filippi 2x /2 F13 alumínium wing villa F13DB89RB"/>
    <s v="Evezős hajók, gépek, lapátok [1451,571]"/>
    <s v="1451"/>
    <x v="109"/>
    <s v=""/>
    <s v="9.00%"/>
    <n v="5564134"/>
    <n v="0"/>
    <n v="0"/>
    <n v="0"/>
    <n v="5564134"/>
    <n v="1735705"/>
    <n v="500772"/>
    <n v="0"/>
    <n v="0"/>
    <n v="2236477"/>
    <n v="3327657"/>
  </r>
  <r>
    <s v="2020/0043"/>
    <s v="Filippi 2x /2 F17 alumínium wing villa F17HC0EQ"/>
    <s v="Evezős hajók, gépek, lapátok [1451,571]"/>
    <s v="1451"/>
    <x v="109"/>
    <s v=""/>
    <s v="9.00%"/>
    <n v="5564134"/>
    <n v="0"/>
    <n v="0"/>
    <n v="0"/>
    <n v="5564134"/>
    <n v="1735705"/>
    <n v="500772"/>
    <n v="0"/>
    <n v="0"/>
    <n v="2236477"/>
    <n v="3327657"/>
  </r>
  <r>
    <s v="2020/0044"/>
    <s v="Filippi 2x /2 F17 alumínium wing villa F17HC0GF"/>
    <s v="Evezős hajók, gépek, lapátok [1451,571]"/>
    <s v="1451"/>
    <x v="109"/>
    <s v=""/>
    <s v="9.00%"/>
    <n v="5564134"/>
    <n v="0"/>
    <n v="0"/>
    <n v="0"/>
    <n v="5564134"/>
    <n v="1735705"/>
    <n v="500772"/>
    <n v="0"/>
    <n v="0"/>
    <n v="2236477"/>
    <n v="3327657"/>
  </r>
  <r>
    <s v="2020/0045"/>
    <s v="Filippi 2x /2 F46 alumínium wing villa F46FC0CR"/>
    <s v="Evezős hajók, gépek, lapátok [1451,571]"/>
    <s v="1451"/>
    <x v="109"/>
    <s v=""/>
    <s v="9.00%"/>
    <n v="5564134"/>
    <n v="0"/>
    <n v="0"/>
    <n v="0"/>
    <n v="5564134"/>
    <n v="1735705"/>
    <n v="500772"/>
    <n v="0"/>
    <n v="0"/>
    <n v="2236477"/>
    <n v="3327657"/>
  </r>
  <r>
    <s v="2020/0046"/>
    <s v="Filippi 2x /2 F46 alumínium wing villa F46FC0YT"/>
    <s v="Evezős hajók, gépek, lapátok [1451,571]"/>
    <s v="1451"/>
    <x v="109"/>
    <s v=""/>
    <s v="9.00%"/>
    <n v="5564134"/>
    <n v="0"/>
    <n v="0"/>
    <n v="0"/>
    <n v="5564134"/>
    <n v="1735705"/>
    <n v="500772"/>
    <n v="0"/>
    <n v="0"/>
    <n v="2236477"/>
    <n v="3327657"/>
  </r>
  <r>
    <s v="2020/0047"/>
    <s v="Filippi 4x /4- F38 alumínium wing villa F38HB98S"/>
    <s v="Evezős hajók, gépek, lapátok [1451,571]"/>
    <s v="1451"/>
    <x v="109"/>
    <s v=""/>
    <s v="9.00%"/>
    <n v="8700849"/>
    <n v="0"/>
    <n v="0"/>
    <n v="0"/>
    <n v="8700849"/>
    <n v="2723782"/>
    <n v="783077"/>
    <n v="0"/>
    <n v="0"/>
    <n v="3506859"/>
    <n v="5193990"/>
  </r>
  <r>
    <s v="2020/0048"/>
    <s v="Filippi 4x /4- F38 alumínium wing villa F38HB9CR"/>
    <s v="Evezős hajók, gépek, lapátok [1451,571]"/>
    <s v="1451"/>
    <x v="109"/>
    <s v=""/>
    <s v="9.00%"/>
    <n v="8700849"/>
    <n v="0"/>
    <n v="0"/>
    <n v="0"/>
    <n v="8700849"/>
    <n v="2723782"/>
    <n v="783077"/>
    <n v="0"/>
    <n v="0"/>
    <n v="3506859"/>
    <n v="5193990"/>
  </r>
  <r>
    <s v="2020/0049"/>
    <s v="Filippi 4x /4- F38 alumínium wing villa F38HC0R3"/>
    <s v="Evezős hajók, gépek, lapátok [1451,571]"/>
    <s v="1451"/>
    <x v="109"/>
    <s v=""/>
    <s v="9.00%"/>
    <n v="8700849"/>
    <n v="0"/>
    <n v="0"/>
    <n v="0"/>
    <n v="8700849"/>
    <n v="2723782"/>
    <n v="783077"/>
    <n v="0"/>
    <n v="0"/>
    <n v="3506859"/>
    <n v="5193990"/>
  </r>
  <r>
    <s v="2020/0050"/>
    <s v="Filippi 4x /4- F43 alumínium wing villa FCB914"/>
    <s v="Evezős hajók, gépek, lapátok [1451,571]"/>
    <s v="1451"/>
    <x v="109"/>
    <s v=""/>
    <s v="9.00%"/>
    <n v="8700849"/>
    <n v="0"/>
    <n v="0"/>
    <n v="0"/>
    <n v="8700849"/>
    <n v="2723782"/>
    <n v="783077"/>
    <n v="0"/>
    <n v="0"/>
    <n v="3506859"/>
    <n v="5193990"/>
  </r>
  <r>
    <s v="2020/0051"/>
    <s v="Filippi 4x /4- F52 alumínium wing villa F52EC0IL"/>
    <s v="Evezős hajók, gépek, lapátok [1451,571]"/>
    <s v="1451"/>
    <x v="109"/>
    <s v=""/>
    <s v="9.00%"/>
    <n v="8700849"/>
    <n v="0"/>
    <n v="0"/>
    <n v="0"/>
    <n v="8700849"/>
    <n v="2723782"/>
    <n v="783077"/>
    <n v="0"/>
    <n v="0"/>
    <n v="3506859"/>
    <n v="5193990"/>
  </r>
  <r>
    <s v="2020/0052"/>
    <s v="Filippi 8+ F49 alumínium wing villa F49HC05H"/>
    <s v="Evezős hajók, gépek, lapátok [1451,571]"/>
    <s v="1451"/>
    <x v="109"/>
    <s v=""/>
    <s v="9.00%"/>
    <n v="12457254"/>
    <n v="0"/>
    <n v="0"/>
    <n v="0"/>
    <n v="12457254"/>
    <n v="3907044"/>
    <n v="1121154"/>
    <n v="0"/>
    <n v="0"/>
    <n v="5028198"/>
    <n v="7429056"/>
  </r>
  <r>
    <s v="2020/0053"/>
    <s v="Filippi 8+ F49 alumínium wing villa F49HC060"/>
    <s v="Evezős hajók, gépek, lapátok [1451,571]"/>
    <s v="1451"/>
    <x v="109"/>
    <s v=""/>
    <s v="9.00%"/>
    <n v="12457254"/>
    <n v="0"/>
    <n v="0"/>
    <n v="0"/>
    <n v="12457254"/>
    <n v="3907044"/>
    <n v="1121154"/>
    <n v="0"/>
    <n v="0"/>
    <n v="5028198"/>
    <n v="7429056"/>
  </r>
  <r>
    <s v="2020/0018"/>
    <s v="Nehéz hajószállító pótkocsi"/>
    <s v="Egyéb járművek [142,571]"/>
    <s v="142"/>
    <x v="110"/>
    <s v=""/>
    <s v="20.00%"/>
    <n v="1863847"/>
    <n v="0"/>
    <n v="0"/>
    <n v="0"/>
    <n v="1863847"/>
    <n v="1212865"/>
    <n v="372767"/>
    <n v="0"/>
    <n v="0"/>
    <n v="1585632"/>
    <n v="278215"/>
  </r>
  <r>
    <s v="2020/0021"/>
    <s v="Nehéz hajószállító pótkocsi"/>
    <s v="Egyéb járművek [142,571]"/>
    <s v="142"/>
    <x v="111"/>
    <s v=""/>
    <s v="20.00%"/>
    <n v="2551521"/>
    <n v="0"/>
    <n v="0"/>
    <n v="0"/>
    <n v="2551521"/>
    <n v="1675476"/>
    <n v="510300"/>
    <n v="0"/>
    <n v="0"/>
    <n v="2185776"/>
    <n v="365745"/>
  </r>
  <r>
    <s v="2020/0019"/>
    <s v="Nehéz hajószállító pótkocsi"/>
    <s v="Egyéb járművek [142,571]"/>
    <s v="142"/>
    <x v="112"/>
    <s v=""/>
    <s v="20.00%"/>
    <n v="2518221"/>
    <n v="0"/>
    <n v="0"/>
    <n v="0"/>
    <n v="2518221"/>
    <n v="1647357"/>
    <n v="503640"/>
    <n v="0"/>
    <n v="0"/>
    <n v="2150997"/>
    <n v="367224"/>
  </r>
  <r>
    <s v="2020/0054"/>
    <s v="Wintech Racing evezőshajó 1x mini Club"/>
    <s v="Evezős hajók, gépek, lapátok [1451,571]"/>
    <s v="1451"/>
    <x v="113"/>
    <s v=""/>
    <s v="9.00%"/>
    <n v="962312"/>
    <n v="0"/>
    <n v="0"/>
    <n v="0"/>
    <n v="962312"/>
    <n v="278727"/>
    <n v="86610"/>
    <n v="0"/>
    <n v="0"/>
    <n v="365337"/>
    <n v="596975"/>
  </r>
  <r>
    <s v="2020/0055"/>
    <s v="Wintech Racing evezőshajó 1x mini Club"/>
    <s v="Evezős hajók, gépek, lapátok [1451,571]"/>
    <s v="1451"/>
    <x v="113"/>
    <s v=""/>
    <s v="9.00%"/>
    <n v="962312"/>
    <n v="0"/>
    <n v="0"/>
    <n v="0"/>
    <n v="962312"/>
    <n v="278727"/>
    <n v="86610"/>
    <n v="0"/>
    <n v="0"/>
    <n v="365337"/>
    <n v="596975"/>
  </r>
  <r>
    <s v="2020/0056"/>
    <s v="Wintech Racing evezőshajó 1x Club C/LW"/>
    <s v="Evezős hajók, gépek, lapátok [1451,571]"/>
    <s v="1451"/>
    <x v="113"/>
    <s v=""/>
    <s v="9.00%"/>
    <n v="941257"/>
    <n v="0"/>
    <n v="0"/>
    <n v="0"/>
    <n v="941257"/>
    <n v="272272"/>
    <n v="84713"/>
    <n v="0"/>
    <n v="0"/>
    <n v="356985"/>
    <n v="584272"/>
  </r>
  <r>
    <s v="2020/0057"/>
    <s v="Wintech Racing evezőshajó 1x Club C/LW"/>
    <s v="Evezős hajók, gépek, lapátok [1451,571]"/>
    <s v="1451"/>
    <x v="113"/>
    <s v=""/>
    <s v="9.00%"/>
    <n v="941257"/>
    <n v="0"/>
    <n v="0"/>
    <n v="0"/>
    <n v="941257"/>
    <n v="272272"/>
    <n v="84713"/>
    <n v="0"/>
    <n v="0"/>
    <n v="356985"/>
    <n v="584272"/>
  </r>
  <r>
    <s v="2020/0058"/>
    <s v="Wintech Racing evezőshajó 1x Club C/LW"/>
    <s v="Evezős hajók, gépek, lapátok [1451,571]"/>
    <s v="1451"/>
    <x v="113"/>
    <s v=""/>
    <s v="9.00%"/>
    <n v="941257"/>
    <n v="0"/>
    <n v="0"/>
    <n v="0"/>
    <n v="941257"/>
    <n v="272272"/>
    <n v="84713"/>
    <n v="0"/>
    <n v="0"/>
    <n v="356985"/>
    <n v="584272"/>
  </r>
  <r>
    <s v="2020/0059"/>
    <s v="Wintech Racing evezőshajó 1x Club C/LW"/>
    <s v="Evezős hajók, gépek, lapátok [1451,571]"/>
    <s v="1451"/>
    <x v="113"/>
    <s v=""/>
    <s v="9.00%"/>
    <n v="941257"/>
    <n v="0"/>
    <n v="0"/>
    <n v="0"/>
    <n v="941257"/>
    <n v="272272"/>
    <n v="84713"/>
    <n v="0"/>
    <n v="0"/>
    <n v="356985"/>
    <n v="584272"/>
  </r>
  <r>
    <s v="2020/0060"/>
    <s v="Wintech Racing evezőshajó 1x Club C/LW"/>
    <s v="Evezős hajók, gépek, lapátok [1451,571]"/>
    <s v="1451"/>
    <x v="113"/>
    <s v=""/>
    <s v="9.00%"/>
    <n v="941257"/>
    <n v="0"/>
    <n v="0"/>
    <n v="0"/>
    <n v="941257"/>
    <n v="272272"/>
    <n v="84713"/>
    <n v="0"/>
    <n v="0"/>
    <n v="356985"/>
    <n v="584272"/>
  </r>
  <r>
    <s v="2020/0061"/>
    <s v="Wintech Racing evezőshajó 1x Club C/LW"/>
    <s v="Evezős hajók, gépek, lapátok [1451,571]"/>
    <s v="1451"/>
    <x v="113"/>
    <s v=""/>
    <s v="9.00%"/>
    <n v="941257"/>
    <n v="0"/>
    <n v="0"/>
    <n v="0"/>
    <n v="941257"/>
    <n v="272272"/>
    <n v="84713"/>
    <n v="0"/>
    <n v="0"/>
    <n v="356985"/>
    <n v="584272"/>
  </r>
  <r>
    <s v="2020/0062"/>
    <s v="Wintech Racing evezőshajó 1x Club C/LW"/>
    <s v="Evezős hajók, gépek, lapátok [1451,571]"/>
    <s v="1451"/>
    <x v="113"/>
    <s v=""/>
    <s v="9.00%"/>
    <n v="941257"/>
    <n v="0"/>
    <n v="0"/>
    <n v="0"/>
    <n v="941257"/>
    <n v="272272"/>
    <n v="84713"/>
    <n v="0"/>
    <n v="0"/>
    <n v="356985"/>
    <n v="584272"/>
  </r>
  <r>
    <s v="2020/0063"/>
    <s v="Wintech Racing evezőshajó 1x Club C Spec /MW"/>
    <s v="Evezős hajók, gépek, lapátok [1451,571]"/>
    <s v="1451"/>
    <x v="113"/>
    <s v=""/>
    <s v="9.00%"/>
    <n v="941257"/>
    <n v="0"/>
    <n v="0"/>
    <n v="0"/>
    <n v="941257"/>
    <n v="272272"/>
    <n v="84713"/>
    <n v="0"/>
    <n v="0"/>
    <n v="356985"/>
    <n v="584272"/>
  </r>
  <r>
    <s v="2020/0064"/>
    <s v="Wintech Racing evezőshajó 1x Club B / LW"/>
    <s v="Evezős hajók, gépek, lapátok [1451,571]"/>
    <s v="1451"/>
    <x v="113"/>
    <s v=""/>
    <s v="9.00%"/>
    <n v="1118181"/>
    <n v="0"/>
    <n v="0"/>
    <n v="0"/>
    <n v="1118181"/>
    <n v="326513"/>
    <n v="100638"/>
    <n v="0"/>
    <n v="0"/>
    <n v="427151"/>
    <n v="691030"/>
  </r>
  <r>
    <s v="2020/0065"/>
    <s v="Wintech Racing evezőshajó 1x Club B / LW"/>
    <s v="Evezős hajók, gépek, lapátok [1451,571]"/>
    <s v="1451"/>
    <x v="113"/>
    <s v=""/>
    <s v="9.00%"/>
    <n v="1118181"/>
    <n v="0"/>
    <n v="0"/>
    <n v="0"/>
    <n v="1118181"/>
    <n v="326513"/>
    <n v="100638"/>
    <n v="0"/>
    <n v="0"/>
    <n v="427151"/>
    <n v="691030"/>
  </r>
  <r>
    <s v="2020/0066"/>
    <s v="Wintech Racing evezőshajó 1x Club B / LW"/>
    <s v="Evezős hajók, gépek, lapátok [1451,571]"/>
    <s v="1451"/>
    <x v="113"/>
    <s v=""/>
    <s v="9.00%"/>
    <n v="1118181"/>
    <n v="0"/>
    <n v="0"/>
    <n v="0"/>
    <n v="1118181"/>
    <n v="326513"/>
    <n v="100638"/>
    <n v="0"/>
    <n v="0"/>
    <n v="427151"/>
    <n v="691030"/>
  </r>
  <r>
    <s v="2020/0067"/>
    <s v="Wintech Racing evezőshajó 1x Club B / LW"/>
    <s v="Evezős hajók, gépek, lapátok [1451,571]"/>
    <s v="1451"/>
    <x v="113"/>
    <s v=""/>
    <s v="9.00%"/>
    <n v="1118181"/>
    <n v="0"/>
    <n v="0"/>
    <n v="0"/>
    <n v="1118181"/>
    <n v="326513"/>
    <n v="100638"/>
    <n v="0"/>
    <n v="0"/>
    <n v="427151"/>
    <n v="691030"/>
  </r>
  <r>
    <s v="2020/0068"/>
    <s v="Wintech Racing evezőshajó 1x Club B / LW"/>
    <s v="Evezős hajók, gépek, lapátok [1451,571]"/>
    <s v="1451"/>
    <x v="113"/>
    <s v=""/>
    <s v="9.00%"/>
    <n v="1118181"/>
    <n v="0"/>
    <n v="0"/>
    <n v="0"/>
    <n v="1118181"/>
    <n v="326513"/>
    <n v="100638"/>
    <n v="0"/>
    <n v="0"/>
    <n v="427151"/>
    <n v="691030"/>
  </r>
  <r>
    <s v="2020/0069"/>
    <s v="Wintech Racing evezőshajó 1x Club B / LW"/>
    <s v="Evezős hajók, gépek, lapátok [1451,571]"/>
    <s v="1451"/>
    <x v="113"/>
    <s v=""/>
    <s v="9.00%"/>
    <n v="1118181"/>
    <n v="0"/>
    <n v="0"/>
    <n v="0"/>
    <n v="1118181"/>
    <n v="326513"/>
    <n v="100638"/>
    <n v="0"/>
    <n v="0"/>
    <n v="427151"/>
    <n v="691030"/>
  </r>
  <r>
    <s v="2020/0070"/>
    <s v="Wintech Racing evezőshajó 1x Club B / LW"/>
    <s v="Evezős hajók, gépek, lapátok [1451,571]"/>
    <s v="1451"/>
    <x v="113"/>
    <s v=""/>
    <s v="9.00%"/>
    <n v="1118181"/>
    <n v="0"/>
    <n v="0"/>
    <n v="0"/>
    <n v="1118181"/>
    <n v="326513"/>
    <n v="100638"/>
    <n v="0"/>
    <n v="0"/>
    <n v="427151"/>
    <n v="691030"/>
  </r>
  <r>
    <s v="2020/0071"/>
    <s v="Wintech Racing evezőshajó 1x Club A / LW"/>
    <s v="Evezős hajók, gépek, lapátok [1451,571]"/>
    <s v="1451"/>
    <x v="113"/>
    <s v=""/>
    <s v="9.00%"/>
    <n v="1454669"/>
    <n v="0"/>
    <n v="0"/>
    <n v="0"/>
    <n v="1454669"/>
    <n v="429697"/>
    <n v="130920"/>
    <n v="0"/>
    <n v="0"/>
    <n v="560617"/>
    <n v="894052"/>
  </r>
  <r>
    <s v="2020/0072"/>
    <s v="Wintech Racing evezőshajó 1x Club A / LW"/>
    <s v="Evezős hajók, gépek, lapátok [1451,571]"/>
    <s v="1451"/>
    <x v="113"/>
    <s v=""/>
    <s v="9.00%"/>
    <n v="1454669"/>
    <n v="0"/>
    <n v="0"/>
    <n v="0"/>
    <n v="1454669"/>
    <n v="429697"/>
    <n v="130920"/>
    <n v="0"/>
    <n v="0"/>
    <n v="560617"/>
    <n v="894052"/>
  </r>
  <r>
    <s v="2020/0073"/>
    <s v="Wintech Racing evezőshajó 1x Club A / LW"/>
    <s v="Evezős hajók, gépek, lapátok [1451,571]"/>
    <s v="1451"/>
    <x v="113"/>
    <s v=""/>
    <s v="9.00%"/>
    <n v="1454669"/>
    <n v="0"/>
    <n v="0"/>
    <n v="0"/>
    <n v="1454669"/>
    <n v="429697"/>
    <n v="130920"/>
    <n v="0"/>
    <n v="0"/>
    <n v="560617"/>
    <n v="894052"/>
  </r>
  <r>
    <s v="2020/0074"/>
    <s v="Wintech Racing evezőshajó 1x Club A / LW"/>
    <s v="Evezős hajók, gépek, lapátok [1451,571]"/>
    <s v="1451"/>
    <x v="113"/>
    <s v=""/>
    <s v="9.00%"/>
    <n v="1454669"/>
    <n v="0"/>
    <n v="0"/>
    <n v="0"/>
    <n v="1454669"/>
    <n v="429697"/>
    <n v="130920"/>
    <n v="0"/>
    <n v="0"/>
    <n v="560617"/>
    <n v="894052"/>
  </r>
  <r>
    <s v="2020/0075"/>
    <s v="Wintech Racing evezőshajó 1x Club A / LW"/>
    <s v="Evezős hajók, gépek, lapátok [1451,571]"/>
    <s v="1451"/>
    <x v="113"/>
    <s v=""/>
    <s v="9.00%"/>
    <n v="1454669"/>
    <n v="0"/>
    <n v="0"/>
    <n v="0"/>
    <n v="1454669"/>
    <n v="429697"/>
    <n v="130920"/>
    <n v="0"/>
    <n v="0"/>
    <n v="560617"/>
    <n v="894052"/>
  </r>
  <r>
    <s v="2020/0076"/>
    <s v="Wintech Racing evezőshajó 1x Club A / LW"/>
    <s v="Evezős hajók, gépek, lapátok [1451,571]"/>
    <s v="1451"/>
    <x v="113"/>
    <s v=""/>
    <s v="9.00%"/>
    <n v="1454669"/>
    <n v="0"/>
    <n v="0"/>
    <n v="0"/>
    <n v="1454669"/>
    <n v="429697"/>
    <n v="130920"/>
    <n v="0"/>
    <n v="0"/>
    <n v="560617"/>
    <n v="894052"/>
  </r>
  <r>
    <s v="2020/0077"/>
    <s v="Wintech Racing evezőshajó 1x Club A / MW"/>
    <s v="Evezős hajók, gépek, lapátok [1451,571]"/>
    <s v="1451"/>
    <x v="113"/>
    <s v=""/>
    <s v="9.00%"/>
    <n v="1454669"/>
    <n v="0"/>
    <n v="0"/>
    <n v="0"/>
    <n v="1454669"/>
    <n v="429697"/>
    <n v="130920"/>
    <n v="0"/>
    <n v="0"/>
    <n v="560617"/>
    <n v="894052"/>
  </r>
  <r>
    <s v="2020/0078"/>
    <s v="Wintech Racing evezőshajó 1x Club A / MW"/>
    <s v="Evezős hajók, gépek, lapátok [1451,571]"/>
    <s v="1451"/>
    <x v="113"/>
    <s v=""/>
    <s v="9.00%"/>
    <n v="1454669"/>
    <n v="0"/>
    <n v="0"/>
    <n v="0"/>
    <n v="1454669"/>
    <n v="429697"/>
    <n v="130920"/>
    <n v="0"/>
    <n v="0"/>
    <n v="560617"/>
    <n v="894052"/>
  </r>
  <r>
    <s v="2020/0079"/>
    <s v="Wintech Racing evezőshajó 1x Club A / MW"/>
    <s v="Evezős hajók, gépek, lapátok [1451,571]"/>
    <s v="1451"/>
    <x v="113"/>
    <s v=""/>
    <s v="9.00%"/>
    <n v="1454669"/>
    <n v="0"/>
    <n v="0"/>
    <n v="0"/>
    <n v="1454669"/>
    <n v="429697"/>
    <n v="130920"/>
    <n v="0"/>
    <n v="0"/>
    <n v="560617"/>
    <n v="894052"/>
  </r>
  <r>
    <s v="2020/0080"/>
    <s v="Wintech Racing evezőshajó 1x Club A / MW"/>
    <s v="Evezős hajók, gépek, lapátok [1451,571]"/>
    <s v="1451"/>
    <x v="113"/>
    <s v=""/>
    <s v="9.00%"/>
    <n v="1454669"/>
    <n v="0"/>
    <n v="0"/>
    <n v="0"/>
    <n v="1454669"/>
    <n v="429697"/>
    <n v="130920"/>
    <n v="0"/>
    <n v="0"/>
    <n v="560617"/>
    <n v="894052"/>
  </r>
  <r>
    <s v="2020/0081"/>
    <s v="Wintech Racing evezőshajó 1x Club A / MW"/>
    <s v="Evezős hajók, gépek, lapátok [1451,571]"/>
    <s v="1451"/>
    <x v="113"/>
    <s v=""/>
    <s v="9.00%"/>
    <n v="1454669"/>
    <n v="0"/>
    <n v="0"/>
    <n v="0"/>
    <n v="1454669"/>
    <n v="429697"/>
    <n v="130920"/>
    <n v="0"/>
    <n v="0"/>
    <n v="560617"/>
    <n v="894052"/>
  </r>
  <r>
    <s v="2020/0082"/>
    <s v="Wintech Racing evezőshajó 1x Club A / MW"/>
    <s v="Evezős hajók, gépek, lapátok [1451,571]"/>
    <s v="1451"/>
    <x v="113"/>
    <s v=""/>
    <s v="9.00%"/>
    <n v="1454669"/>
    <n v="0"/>
    <n v="0"/>
    <n v="0"/>
    <n v="1454669"/>
    <n v="429697"/>
    <n v="130920"/>
    <n v="0"/>
    <n v="0"/>
    <n v="560617"/>
    <n v="894052"/>
  </r>
  <r>
    <s v="2020/0083"/>
    <s v="Wintech Racing evezőshajó 1x Club A / MW"/>
    <s v="Evezős hajók, gépek, lapátok [1451,571]"/>
    <s v="1451"/>
    <x v="113"/>
    <s v=""/>
    <s v="9.00%"/>
    <n v="1454669"/>
    <n v="0"/>
    <n v="0"/>
    <n v="0"/>
    <n v="1454669"/>
    <n v="429697"/>
    <n v="130920"/>
    <n v="0"/>
    <n v="0"/>
    <n v="560617"/>
    <n v="894052"/>
  </r>
  <r>
    <s v="2020/0084"/>
    <s v="Wintech Racing evezőshajó 1x Club A / HW"/>
    <s v="Evezős hajók, gépek, lapátok [1451,571]"/>
    <s v="1451"/>
    <x v="113"/>
    <s v=""/>
    <s v="9.00%"/>
    <n v="1454669"/>
    <n v="0"/>
    <n v="0"/>
    <n v="0"/>
    <n v="1454669"/>
    <n v="429697"/>
    <n v="130920"/>
    <n v="0"/>
    <n v="0"/>
    <n v="560617"/>
    <n v="894052"/>
  </r>
  <r>
    <s v="2020/0085"/>
    <s v="Wintech Racing evezőshajó 1x Club A / HW"/>
    <s v="Evezős hajók, gépek, lapátok [1451,571]"/>
    <s v="1451"/>
    <x v="113"/>
    <s v=""/>
    <s v="9.00%"/>
    <n v="1454669"/>
    <n v="0"/>
    <n v="0"/>
    <n v="0"/>
    <n v="1454669"/>
    <n v="429697"/>
    <n v="130920"/>
    <n v="0"/>
    <n v="0"/>
    <n v="560617"/>
    <n v="894052"/>
  </r>
  <r>
    <s v="2020/0086"/>
    <s v="Wintech Racing evezőshajó 2x Club C/ LW"/>
    <s v="Evezős hajók, gépek, lapátok [1451,571]"/>
    <s v="1451"/>
    <x v="113"/>
    <s v=""/>
    <s v="9.00%"/>
    <n v="1460578"/>
    <n v="0"/>
    <n v="0"/>
    <n v="0"/>
    <n v="1460578"/>
    <n v="431506"/>
    <n v="131454"/>
    <n v="0"/>
    <n v="0"/>
    <n v="562960"/>
    <n v="897618"/>
  </r>
  <r>
    <s v="2020/0087"/>
    <s v="Wintech Racing evezőshajó 2x Club B/ LW"/>
    <s v="Evezős hajók, gépek, lapátok [1451,571]"/>
    <s v="1451"/>
    <x v="113"/>
    <s v=""/>
    <s v="9.00%"/>
    <n v="1767147"/>
    <n v="0"/>
    <n v="0"/>
    <n v="0"/>
    <n v="1767147"/>
    <n v="525528"/>
    <n v="159043"/>
    <n v="0"/>
    <n v="0"/>
    <n v="684571"/>
    <n v="1082576"/>
  </r>
  <r>
    <s v="2020/0088"/>
    <s v="Wintech Racing evezőshajó 2x Club A/ LW"/>
    <s v="Evezős hajók, gépek, lapátok [1451,571]"/>
    <s v="1451"/>
    <x v="113"/>
    <s v=""/>
    <s v="9.00%"/>
    <n v="2244361"/>
    <n v="0"/>
    <n v="0"/>
    <n v="0"/>
    <n v="2244361"/>
    <n v="671862"/>
    <n v="201996"/>
    <n v="0"/>
    <n v="0"/>
    <n v="873858"/>
    <n v="1370503"/>
  </r>
  <r>
    <s v="2020/0089"/>
    <s v="Wintech Racing evezőshajó 2x/2 Club C / LW"/>
    <s v="Evezős hajók, gépek, lapátok [1451,571]"/>
    <s v="1451"/>
    <x v="113"/>
    <s v=""/>
    <s v="9.00%"/>
    <n v="1553288"/>
    <n v="0"/>
    <n v="0"/>
    <n v="0"/>
    <n v="1553288"/>
    <n v="459942"/>
    <n v="139800"/>
    <n v="0"/>
    <n v="0"/>
    <n v="599742"/>
    <n v="953546"/>
  </r>
  <r>
    <s v="2020/0090"/>
    <s v="Wintech Racing evezőshajó 2x/2 Club B/ LW"/>
    <s v="Evezős hajók, gépek, lapátok [1451,571]"/>
    <s v="1451"/>
    <x v="113"/>
    <s v=""/>
    <s v="9.00%"/>
    <n v="1869829"/>
    <n v="0"/>
    <n v="0"/>
    <n v="0"/>
    <n v="1869829"/>
    <n v="557012"/>
    <n v="168288"/>
    <n v="0"/>
    <n v="0"/>
    <n v="725300"/>
    <n v="1144529"/>
  </r>
  <r>
    <s v="2020/0091"/>
    <s v="Wintech Racing evezőshajó 2x/2 Club B/ LW"/>
    <s v="Evezős hajók, gépek, lapátok [1451,571]"/>
    <s v="1451"/>
    <x v="113"/>
    <s v=""/>
    <s v="9.00%"/>
    <n v="1869829"/>
    <n v="0"/>
    <n v="0"/>
    <n v="0"/>
    <n v="1869829"/>
    <n v="557012"/>
    <n v="168288"/>
    <n v="0"/>
    <n v="0"/>
    <n v="725300"/>
    <n v="1144529"/>
  </r>
  <r>
    <s v="2020/0092"/>
    <s v="Wintech Racing evezőshajó 2x/2 Club B/ LW"/>
    <s v="Evezős hajók, gépek, lapátok [1451,571]"/>
    <s v="1451"/>
    <x v="113"/>
    <s v=""/>
    <s v="9.00%"/>
    <n v="1869829"/>
    <n v="0"/>
    <n v="0"/>
    <n v="0"/>
    <n v="1869829"/>
    <n v="557012"/>
    <n v="168288"/>
    <n v="0"/>
    <n v="0"/>
    <n v="725300"/>
    <n v="1144529"/>
  </r>
  <r>
    <s v="2020/0093"/>
    <s v="Wintech Racing evezőshajó 2x/2 Club B/ LW"/>
    <s v="Evezős hajók, gépek, lapátok [1451,571]"/>
    <s v="1451"/>
    <x v="113"/>
    <s v=""/>
    <s v="9.00%"/>
    <n v="1869829"/>
    <n v="0"/>
    <n v="0"/>
    <n v="0"/>
    <n v="1869829"/>
    <n v="557012"/>
    <n v="168288"/>
    <n v="0"/>
    <n v="0"/>
    <n v="725300"/>
    <n v="1144529"/>
  </r>
  <r>
    <s v="2020/0094"/>
    <s v="Wintech Racing evezőshajó 2x/2 Club B/ LW"/>
    <s v="Evezős hajók, gépek, lapátok [1451,571]"/>
    <s v="1451"/>
    <x v="113"/>
    <s v=""/>
    <s v="9.00%"/>
    <n v="1869829"/>
    <n v="0"/>
    <n v="0"/>
    <n v="0"/>
    <n v="1869829"/>
    <n v="557012"/>
    <n v="168288"/>
    <n v="0"/>
    <n v="0"/>
    <n v="725300"/>
    <n v="1144529"/>
  </r>
  <r>
    <s v="2020/0095"/>
    <s v="Wintech Racing evezőshajó 2x/2 Club A/ LW"/>
    <s v="Evezős hajók, gépek, lapátok [1451,571]"/>
    <s v="1451"/>
    <x v="113"/>
    <s v=""/>
    <s v="9.00%"/>
    <n v="2347175"/>
    <n v="0"/>
    <n v="0"/>
    <n v="0"/>
    <n v="2347175"/>
    <n v="703369"/>
    <n v="211242"/>
    <n v="0"/>
    <n v="0"/>
    <n v="914611"/>
    <n v="1432564"/>
  </r>
  <r>
    <s v="2020/0096"/>
    <s v="Wintech Racing evezőshajó 2x/2 Club A/ LW"/>
    <s v="Evezős hajók, gépek, lapátok [1451,571]"/>
    <s v="1451"/>
    <x v="113"/>
    <s v=""/>
    <s v="9.00%"/>
    <n v="2347175"/>
    <n v="0"/>
    <n v="0"/>
    <n v="0"/>
    <n v="2347175"/>
    <n v="703369"/>
    <n v="211242"/>
    <n v="0"/>
    <n v="0"/>
    <n v="914611"/>
    <n v="1432564"/>
  </r>
  <r>
    <s v="2020/0097"/>
    <s v="Wintech Racing evezőshajó 2x/2 Club A/ LW"/>
    <s v="Evezős hajók, gépek, lapátok [1451,571]"/>
    <s v="1451"/>
    <x v="113"/>
    <s v=""/>
    <s v="9.00%"/>
    <n v="2347175"/>
    <n v="0"/>
    <n v="0"/>
    <n v="0"/>
    <n v="2347175"/>
    <n v="703369"/>
    <n v="211242"/>
    <n v="0"/>
    <n v="0"/>
    <n v="914611"/>
    <n v="1432564"/>
  </r>
  <r>
    <s v="2020/0098"/>
    <s v="Wintech Racing evezőshajó 2x/2 Club A/ MW"/>
    <s v="Evezős hajók, gépek, lapátok [1451,571]"/>
    <s v="1451"/>
    <x v="113"/>
    <s v=""/>
    <s v="9.00%"/>
    <n v="2347175"/>
    <n v="0"/>
    <n v="0"/>
    <n v="0"/>
    <n v="2347175"/>
    <n v="703369"/>
    <n v="211242"/>
    <n v="0"/>
    <n v="0"/>
    <n v="914611"/>
    <n v="1432564"/>
  </r>
  <r>
    <s v="2020/0099"/>
    <s v="Wintech Racing evezőshajó 2x/2 Club A/ MW"/>
    <s v="Evezős hajók, gépek, lapátok [1451,571]"/>
    <s v="1451"/>
    <x v="113"/>
    <s v=""/>
    <s v="9.00%"/>
    <n v="2347175"/>
    <n v="0"/>
    <n v="0"/>
    <n v="0"/>
    <n v="2347175"/>
    <n v="703369"/>
    <n v="211242"/>
    <n v="0"/>
    <n v="0"/>
    <n v="914611"/>
    <n v="1432564"/>
  </r>
  <r>
    <s v="2020/0100"/>
    <s v="Wintech Racing evezőshajó 4x Club B / HW"/>
    <s v="Evezős hajók, gépek, lapátok [1451,571]"/>
    <s v="1451"/>
    <x v="113"/>
    <s v=""/>
    <s v="9.00%"/>
    <n v="2962767"/>
    <n v="0"/>
    <n v="0"/>
    <n v="0"/>
    <n v="2962767"/>
    <n v="892145"/>
    <n v="266647"/>
    <n v="0"/>
    <n v="0"/>
    <n v="1158792"/>
    <n v="1803975"/>
  </r>
  <r>
    <s v="2020/0101"/>
    <s v="Wintech Racing evezőshajó 4x/4 Club C / MW"/>
    <s v="Evezős hajók, gépek, lapátok [1451,571]"/>
    <s v="1451"/>
    <x v="113"/>
    <s v=""/>
    <s v="9.00%"/>
    <n v="2762943"/>
    <n v="0"/>
    <n v="0"/>
    <n v="0"/>
    <n v="2762943"/>
    <n v="830876"/>
    <n v="248665"/>
    <n v="0"/>
    <n v="0"/>
    <n v="1079541"/>
    <n v="1683402"/>
  </r>
  <r>
    <s v="2020/0102"/>
    <s v="Wintech Racing evezőshajó 4x/4 Club C / HW"/>
    <s v="Evezős hajók, gépek, lapátok [1451,571]"/>
    <s v="1451"/>
    <x v="113"/>
    <s v=""/>
    <s v="9.00%"/>
    <n v="2762943"/>
    <n v="0"/>
    <n v="0"/>
    <n v="0"/>
    <n v="2762943"/>
    <n v="830876"/>
    <n v="248665"/>
    <n v="0"/>
    <n v="0"/>
    <n v="1079541"/>
    <n v="1683402"/>
  </r>
  <r>
    <s v="2020/0103"/>
    <s v="Wintech Racing evezőshajó 4x/4 Club C / HW"/>
    <s v="Evezős hajók, gépek, lapátok [1451,571]"/>
    <s v="1451"/>
    <x v="113"/>
    <s v=""/>
    <s v="9.00%"/>
    <n v="2762943"/>
    <n v="0"/>
    <n v="0"/>
    <n v="0"/>
    <n v="2762943"/>
    <n v="830876"/>
    <n v="248665"/>
    <n v="0"/>
    <n v="0"/>
    <n v="1079541"/>
    <n v="1683402"/>
  </r>
  <r>
    <s v="2020/0104"/>
    <s v="Wintech Racing evezőshajó 4x/4 Club B / MW"/>
    <s v="Evezős hajók, gépek, lapátok [1451,571]"/>
    <s v="1451"/>
    <x v="113"/>
    <s v=""/>
    <s v="9.00%"/>
    <n v="3168501"/>
    <n v="0"/>
    <n v="0"/>
    <n v="0"/>
    <n v="3168501"/>
    <n v="955241"/>
    <n v="285162"/>
    <n v="0"/>
    <n v="0"/>
    <n v="1240403"/>
    <n v="1928098"/>
  </r>
  <r>
    <s v="2020/0105"/>
    <s v="Wintech Racing evezőshajó 4x/4 Club B / MW"/>
    <s v="Evezős hajók, gépek, lapátok [1451,571]"/>
    <s v="1451"/>
    <x v="113"/>
    <s v=""/>
    <s v="9.00%"/>
    <n v="3168501"/>
    <n v="0"/>
    <n v="0"/>
    <n v="0"/>
    <n v="3168501"/>
    <n v="955241"/>
    <n v="285162"/>
    <n v="0"/>
    <n v="0"/>
    <n v="1240403"/>
    <n v="1928098"/>
  </r>
  <r>
    <s v="2020/0106"/>
    <s v="Wintech Racing evezőshajó 4x/4 Club B / MW"/>
    <s v="Evezős hajók, gépek, lapátok [1451,571]"/>
    <s v="1451"/>
    <x v="113"/>
    <s v=""/>
    <s v="9.00%"/>
    <n v="3168501"/>
    <n v="0"/>
    <n v="0"/>
    <n v="0"/>
    <n v="3168501"/>
    <n v="955241"/>
    <n v="285162"/>
    <n v="0"/>
    <n v="0"/>
    <n v="1240403"/>
    <n v="1928098"/>
  </r>
  <r>
    <s v="2020/0107"/>
    <s v="Wintech Racing evezőshajó 4x/4 Club A / MW"/>
    <s v="Evezős hajók, gépek, lapátok [1451,571]"/>
    <s v="1451"/>
    <x v="113"/>
    <s v=""/>
    <s v="9.00%"/>
    <n v="4134749"/>
    <n v="0"/>
    <n v="0"/>
    <n v="0"/>
    <n v="4134749"/>
    <n v="1251511"/>
    <n v="372127"/>
    <n v="0"/>
    <n v="0"/>
    <n v="1623638"/>
    <n v="2511111"/>
  </r>
  <r>
    <s v="2020/0108"/>
    <s v="Wintech Racing evezőshajó 4x/4 Club A / MW"/>
    <s v="Evezős hajók, gépek, lapátok [1451,571]"/>
    <s v="1451"/>
    <x v="113"/>
    <s v=""/>
    <s v="9.00%"/>
    <n v="4134749"/>
    <n v="0"/>
    <n v="0"/>
    <n v="0"/>
    <n v="4134749"/>
    <n v="1251511"/>
    <n v="372127"/>
    <n v="0"/>
    <n v="0"/>
    <n v="1623638"/>
    <n v="2511111"/>
  </r>
  <r>
    <s v="2020/0109"/>
    <s v="Wintech Racing evezőslapát Scull C90 Smoothie"/>
    <s v="Evezős hajók, gépek, lapátok [1451,571]"/>
    <s v="1451"/>
    <x v="113"/>
    <s v=""/>
    <s v="9.00%"/>
    <n v="5027048"/>
    <n v="0"/>
    <n v="0"/>
    <n v="0"/>
    <n v="5027048"/>
    <n v="1525133"/>
    <n v="452436"/>
    <n v="0"/>
    <n v="0"/>
    <n v="1977569"/>
    <n v="3049479"/>
  </r>
  <r>
    <s v="2020/0110"/>
    <s v="Wintech Racing evezőslapát Scull C50 Scull"/>
    <s v="Evezős hajók, gépek, lapátok [1451,571]"/>
    <s v="1451"/>
    <x v="113"/>
    <s v=""/>
    <s v="9.00%"/>
    <n v="522278"/>
    <n v="0"/>
    <n v="0"/>
    <n v="0"/>
    <n v="522278"/>
    <n v="143787"/>
    <n v="47003"/>
    <n v="0"/>
    <n v="0"/>
    <n v="190790"/>
    <n v="331488"/>
  </r>
  <r>
    <s v="2020/0111"/>
    <s v="Wintech Racing evezőslapát Scull / F100 /Mini"/>
    <s v="Evezős hajók, gépek, lapátok [1451,571]"/>
    <s v="1451"/>
    <x v="113"/>
    <s v=""/>
    <s v="9.00%"/>
    <n v="2747720"/>
    <n v="0"/>
    <n v="0"/>
    <n v="0"/>
    <n v="2747720"/>
    <n v="826198"/>
    <n v="247296"/>
    <n v="0"/>
    <n v="0"/>
    <n v="1073494"/>
    <n v="1674226"/>
  </r>
  <r>
    <s v="2020/0112"/>
    <s v="Wintech Racing evezőslapát Oar C90 Smoothie"/>
    <s v="Evezős hajók, gépek, lapátok [1451,571]"/>
    <s v="1451"/>
    <x v="113"/>
    <s v=""/>
    <s v="9.00%"/>
    <n v="1334514"/>
    <n v="0"/>
    <n v="0"/>
    <n v="0"/>
    <n v="1334514"/>
    <n v="392862"/>
    <n v="120108"/>
    <n v="0"/>
    <n v="0"/>
    <n v="512970"/>
    <n v="821544"/>
  </r>
  <r>
    <s v="2020/0113"/>
    <s v="Wintech Racing evezőslapát Oar C50 Smoothie"/>
    <s v="Evezős hajók, gépek, lapátok [1451,571]"/>
    <s v="1451"/>
    <x v="113"/>
    <s v=""/>
    <s v="9.00%"/>
    <n v="869513"/>
    <n v="0"/>
    <n v="0"/>
    <n v="0"/>
    <n v="869513"/>
    <n v="250265"/>
    <n v="78253"/>
    <n v="0"/>
    <n v="0"/>
    <n v="328518"/>
    <n v="540995"/>
  </r>
  <r>
    <s v="2020/0153"/>
    <s v="Wintech Racing evezőshajó 1x Club C / SLW"/>
    <s v="Evezős hajók, gépek, lapátok [1451,571]"/>
    <s v="1451"/>
    <x v="114"/>
    <s v=""/>
    <s v="9.00%"/>
    <n v="941258"/>
    <n v="0"/>
    <n v="0"/>
    <n v="0"/>
    <n v="941258"/>
    <n v="269717"/>
    <n v="84713"/>
    <n v="0"/>
    <n v="0"/>
    <n v="354430"/>
    <n v="586828"/>
  </r>
  <r>
    <s v="2020/0154"/>
    <s v="Wintech Racing evezőshajó 1x Club C / LW"/>
    <s v="Evezős hajók, gépek, lapátok [1451,571]"/>
    <s v="1451"/>
    <x v="114"/>
    <s v=""/>
    <s v="9.00%"/>
    <n v="941257"/>
    <n v="0"/>
    <n v="0"/>
    <n v="0"/>
    <n v="941257"/>
    <n v="269717"/>
    <n v="84713"/>
    <n v="0"/>
    <n v="0"/>
    <n v="354430"/>
    <n v="586827"/>
  </r>
  <r>
    <s v="2020/0155"/>
    <s v="Wintech Racing evezőshajó 1x Club C / LW"/>
    <s v="Evezős hajók, gépek, lapátok [1451,571]"/>
    <s v="1451"/>
    <x v="114"/>
    <s v=""/>
    <s v="9.00%"/>
    <n v="941257"/>
    <n v="0"/>
    <n v="0"/>
    <n v="0"/>
    <n v="941257"/>
    <n v="269717"/>
    <n v="84713"/>
    <n v="0"/>
    <n v="0"/>
    <n v="354430"/>
    <n v="586827"/>
  </r>
  <r>
    <s v="2020/0156"/>
    <s v="Wintech Racing evezőshajó 1x Club C / LW"/>
    <s v="Evezős hajók, gépek, lapátok [1451,571]"/>
    <s v="1451"/>
    <x v="114"/>
    <s v=""/>
    <s v="9.00%"/>
    <n v="941257"/>
    <n v="0"/>
    <n v="0"/>
    <n v="0"/>
    <n v="941257"/>
    <n v="269717"/>
    <n v="84713"/>
    <n v="0"/>
    <n v="0"/>
    <n v="354430"/>
    <n v="586827"/>
  </r>
  <r>
    <s v="2020/0157"/>
    <s v="Wintech Racing evezőshajó 1x Club C / LW"/>
    <s v="Evezős hajók, gépek, lapátok [1451,571]"/>
    <s v="1451"/>
    <x v="114"/>
    <s v=""/>
    <s v="9.00%"/>
    <n v="941257"/>
    <n v="0"/>
    <n v="0"/>
    <n v="0"/>
    <n v="941257"/>
    <n v="269717"/>
    <n v="84713"/>
    <n v="0"/>
    <n v="0"/>
    <n v="354430"/>
    <n v="586827"/>
  </r>
  <r>
    <s v="2020/0158"/>
    <s v="Wintech Racing evezőshajó 1x Club C / LW"/>
    <s v="Evezős hajók, gépek, lapátok [1451,571]"/>
    <s v="1451"/>
    <x v="114"/>
    <s v=""/>
    <s v="9.00%"/>
    <n v="941257"/>
    <n v="0"/>
    <n v="0"/>
    <n v="0"/>
    <n v="941257"/>
    <n v="269717"/>
    <n v="84713"/>
    <n v="0"/>
    <n v="0"/>
    <n v="354430"/>
    <n v="586827"/>
  </r>
  <r>
    <s v="2020/0159"/>
    <s v="Wintech Racing evezőshajó 1x Club C / LW"/>
    <s v="Evezős hajók, gépek, lapátok [1451,571]"/>
    <s v="1451"/>
    <x v="114"/>
    <s v=""/>
    <s v="9.00%"/>
    <n v="941257"/>
    <n v="0"/>
    <n v="0"/>
    <n v="0"/>
    <n v="941257"/>
    <n v="269717"/>
    <n v="84713"/>
    <n v="0"/>
    <n v="0"/>
    <n v="354430"/>
    <n v="586827"/>
  </r>
  <r>
    <s v="2020/0160"/>
    <s v="Wintech Racing evezőshajó 1x Club C / LW"/>
    <s v="Evezős hajók, gépek, lapátok [1451,571]"/>
    <s v="1451"/>
    <x v="114"/>
    <s v=""/>
    <s v="9.00%"/>
    <n v="941257"/>
    <n v="0"/>
    <n v="0"/>
    <n v="0"/>
    <n v="941257"/>
    <n v="269717"/>
    <n v="84713"/>
    <n v="0"/>
    <n v="0"/>
    <n v="354430"/>
    <n v="586827"/>
  </r>
  <r>
    <s v="2020/0161"/>
    <s v="Wintech Racing evezőshajó 1x Club C / LW"/>
    <s v="Evezős hajók, gépek, lapátok [1451,571]"/>
    <s v="1451"/>
    <x v="114"/>
    <s v=""/>
    <s v="9.00%"/>
    <n v="941257"/>
    <n v="0"/>
    <n v="0"/>
    <n v="0"/>
    <n v="941257"/>
    <n v="269717"/>
    <n v="84713"/>
    <n v="0"/>
    <n v="0"/>
    <n v="354430"/>
    <n v="586827"/>
  </r>
  <r>
    <s v="2020/0162"/>
    <s v="Wintech Racing evezőshajó 1x Club C / MW"/>
    <s v="Evezős hajók, gépek, lapátok [1451,571]"/>
    <s v="1451"/>
    <x v="114"/>
    <s v=""/>
    <s v="9.00%"/>
    <n v="941257"/>
    <n v="0"/>
    <n v="0"/>
    <n v="0"/>
    <n v="941257"/>
    <n v="269717"/>
    <n v="84713"/>
    <n v="0"/>
    <n v="0"/>
    <n v="354430"/>
    <n v="586827"/>
  </r>
  <r>
    <s v="2020/0163"/>
    <s v="Wintech Racing evezőshajó 1x Club C / MW"/>
    <s v="Evezős hajók, gépek, lapátok [1451,571]"/>
    <s v="1451"/>
    <x v="114"/>
    <s v=""/>
    <s v="9.00%"/>
    <n v="941257"/>
    <n v="0"/>
    <n v="0"/>
    <n v="0"/>
    <n v="941257"/>
    <n v="269717"/>
    <n v="84713"/>
    <n v="0"/>
    <n v="0"/>
    <n v="354430"/>
    <n v="586827"/>
  </r>
  <r>
    <s v="2020/0164"/>
    <s v="Wintech Racing evezőshajó 1x Club C / MW"/>
    <s v="Evezős hajók, gépek, lapátok [1451,571]"/>
    <s v="1451"/>
    <x v="114"/>
    <s v=""/>
    <s v="9.00%"/>
    <n v="941257"/>
    <n v="0"/>
    <n v="0"/>
    <n v="0"/>
    <n v="941257"/>
    <n v="269717"/>
    <n v="84713"/>
    <n v="0"/>
    <n v="0"/>
    <n v="354430"/>
    <n v="586827"/>
  </r>
  <r>
    <s v="2020/0165"/>
    <s v="Wintech Racing evezőshajó 1x Club C / HW"/>
    <s v="Evezős hajók, gépek, lapátok [1451,571]"/>
    <s v="1451"/>
    <x v="114"/>
    <s v=""/>
    <s v="9.00%"/>
    <n v="941257"/>
    <n v="0"/>
    <n v="0"/>
    <n v="0"/>
    <n v="941257"/>
    <n v="269717"/>
    <n v="84713"/>
    <n v="0"/>
    <n v="0"/>
    <n v="354430"/>
    <n v="586827"/>
  </r>
  <r>
    <s v="2020/0166"/>
    <s v="Wintech Racing evezőshajó 1x Club B / MW"/>
    <s v="Evezős hajók, gépek, lapátok [1451,571]"/>
    <s v="1451"/>
    <x v="114"/>
    <s v=""/>
    <s v="9.00%"/>
    <n v="1118181"/>
    <n v="0"/>
    <n v="0"/>
    <n v="0"/>
    <n v="1118181"/>
    <n v="323436"/>
    <n v="100638"/>
    <n v="0"/>
    <n v="0"/>
    <n v="424074"/>
    <n v="694107"/>
  </r>
  <r>
    <s v="2020/0167"/>
    <s v="Wintech Racing evezőshajó 1x Club A / LW"/>
    <s v="Evezős hajók, gépek, lapátok [1451,571]"/>
    <s v="1451"/>
    <x v="114"/>
    <s v=""/>
    <s v="9.00%"/>
    <n v="1454669"/>
    <n v="0"/>
    <n v="0"/>
    <n v="0"/>
    <n v="1454669"/>
    <n v="425627"/>
    <n v="130920"/>
    <n v="0"/>
    <n v="0"/>
    <n v="556547"/>
    <n v="898122"/>
  </r>
  <r>
    <s v="2020/0168"/>
    <s v="Wintech Racing evezőshajó 1x Club A / LW"/>
    <s v="Evezős hajók, gépek, lapátok [1451,571]"/>
    <s v="1451"/>
    <x v="114"/>
    <s v=""/>
    <s v="9.00%"/>
    <n v="1454669"/>
    <n v="0"/>
    <n v="0"/>
    <n v="0"/>
    <n v="1454669"/>
    <n v="425627"/>
    <n v="130920"/>
    <n v="0"/>
    <n v="0"/>
    <n v="556547"/>
    <n v="898122"/>
  </r>
  <r>
    <s v="2020/0169"/>
    <s v="Wintech Racing evezőshajó 1x Club A / LW"/>
    <s v="Evezős hajók, gépek, lapátok [1451,571]"/>
    <s v="1451"/>
    <x v="114"/>
    <s v=""/>
    <s v="9.00%"/>
    <n v="1454669"/>
    <n v="0"/>
    <n v="0"/>
    <n v="0"/>
    <n v="1454669"/>
    <n v="425627"/>
    <n v="130920"/>
    <n v="0"/>
    <n v="0"/>
    <n v="556547"/>
    <n v="898122"/>
  </r>
  <r>
    <s v="2020/0170"/>
    <s v="Wintech Racing evezőshajó 1x Club A / LW"/>
    <s v="Evezős hajók, gépek, lapátok [1451,571]"/>
    <s v="1451"/>
    <x v="114"/>
    <s v=""/>
    <s v="9.00%"/>
    <n v="1454669"/>
    <n v="0"/>
    <n v="0"/>
    <n v="0"/>
    <n v="1454669"/>
    <n v="425627"/>
    <n v="130920"/>
    <n v="0"/>
    <n v="0"/>
    <n v="556547"/>
    <n v="898122"/>
  </r>
  <r>
    <s v="2020/0171"/>
    <s v="Wintech Racing evezőshajó 1x Club A / MW"/>
    <s v="Evezős hajók, gépek, lapátok [1451,571]"/>
    <s v="1451"/>
    <x v="114"/>
    <s v=""/>
    <s v="9.00%"/>
    <n v="1454669"/>
    <n v="0"/>
    <n v="0"/>
    <n v="0"/>
    <n v="1454669"/>
    <n v="425627"/>
    <n v="130920"/>
    <n v="0"/>
    <n v="0"/>
    <n v="556547"/>
    <n v="898122"/>
  </r>
  <r>
    <s v="2020/0172"/>
    <s v="Wintech Racing evezőshajó 1x Club A / MW"/>
    <s v="Evezős hajók, gépek, lapátok [1451,571]"/>
    <s v="1451"/>
    <x v="114"/>
    <s v=""/>
    <s v="9.00%"/>
    <n v="1454669"/>
    <n v="0"/>
    <n v="0"/>
    <n v="0"/>
    <n v="1454669"/>
    <n v="425627"/>
    <n v="130920"/>
    <n v="0"/>
    <n v="0"/>
    <n v="556547"/>
    <n v="898122"/>
  </r>
  <r>
    <s v="2020/0173"/>
    <s v="Wintech Racing evezőshajó 1x Club A / MW"/>
    <s v="Evezős hajók, gépek, lapátok [1451,571]"/>
    <s v="1451"/>
    <x v="114"/>
    <s v=""/>
    <s v="9.00%"/>
    <n v="1454669"/>
    <n v="0"/>
    <n v="0"/>
    <n v="0"/>
    <n v="1454669"/>
    <n v="425627"/>
    <n v="130920"/>
    <n v="0"/>
    <n v="0"/>
    <n v="556547"/>
    <n v="898122"/>
  </r>
  <r>
    <s v="2020/0174"/>
    <s v="Wintech Racing evezőshajó 1x Club A / HW"/>
    <s v="Evezős hajók, gépek, lapátok [1451,571]"/>
    <s v="1451"/>
    <x v="114"/>
    <s v=""/>
    <s v="9.00%"/>
    <n v="1454669"/>
    <n v="0"/>
    <n v="0"/>
    <n v="0"/>
    <n v="1454669"/>
    <n v="425627"/>
    <n v="130920"/>
    <n v="0"/>
    <n v="0"/>
    <n v="556547"/>
    <n v="898122"/>
  </r>
  <r>
    <s v="2020/0175"/>
    <s v="Wintech Racing evezőshajó 1x Club A / HW"/>
    <s v="Evezős hajók, gépek, lapátok [1451,571]"/>
    <s v="1451"/>
    <x v="114"/>
    <s v=""/>
    <s v="9.00%"/>
    <n v="1454669"/>
    <n v="0"/>
    <n v="0"/>
    <n v="0"/>
    <n v="1454669"/>
    <n v="425627"/>
    <n v="130920"/>
    <n v="0"/>
    <n v="0"/>
    <n v="556547"/>
    <n v="898122"/>
  </r>
  <r>
    <s v="2020/0176"/>
    <s v="Wintech Racing evezőshajó 1x Club A / HW"/>
    <s v="Evezős hajók, gépek, lapátok [1451,571]"/>
    <s v="1451"/>
    <x v="114"/>
    <s v=""/>
    <s v="9.00%"/>
    <n v="1454669"/>
    <n v="0"/>
    <n v="0"/>
    <n v="0"/>
    <n v="1454669"/>
    <n v="425627"/>
    <n v="130920"/>
    <n v="0"/>
    <n v="0"/>
    <n v="556547"/>
    <n v="898122"/>
  </r>
  <r>
    <s v="2020/0177"/>
    <s v="Wintech Racing evezőshajó 2x Club C / HW"/>
    <s v="Evezős hajók, gépek, lapátok [1451,571]"/>
    <s v="1451"/>
    <x v="114"/>
    <s v=""/>
    <s v="9.00%"/>
    <n v="1460578"/>
    <n v="0"/>
    <n v="0"/>
    <n v="0"/>
    <n v="1460578"/>
    <n v="427419"/>
    <n v="131454"/>
    <n v="0"/>
    <n v="0"/>
    <n v="558873"/>
    <n v="901705"/>
  </r>
  <r>
    <s v="2020/0178"/>
    <s v="Wintech Racing evezőshajó 4x+ GIG"/>
    <s v="Evezős hajók, gépek, lapátok [1451,571]"/>
    <s v="1451"/>
    <x v="114"/>
    <s v=""/>
    <s v="9.00%"/>
    <n v="3675264"/>
    <n v="0"/>
    <n v="0"/>
    <n v="0"/>
    <n v="3675264"/>
    <n v="1100003"/>
    <n v="330773"/>
    <n v="0"/>
    <n v="0"/>
    <n v="1430776"/>
    <n v="2244488"/>
  </r>
  <r>
    <s v="2020/0179"/>
    <s v="Wintech Racing evezőshajó 4x+ GIG"/>
    <s v="Evezős hajók, gépek, lapátok [1451,571]"/>
    <s v="1451"/>
    <x v="114"/>
    <s v=""/>
    <s v="9.00%"/>
    <n v="3675264"/>
    <n v="0"/>
    <n v="0"/>
    <n v="0"/>
    <n v="3675264"/>
    <n v="1100003"/>
    <n v="330773"/>
    <n v="0"/>
    <n v="0"/>
    <n v="1430776"/>
    <n v="2244488"/>
  </r>
  <r>
    <s v="2020/0180"/>
    <s v="Wintech Racing evezőshajó 4x+ GIG"/>
    <s v="Evezős hajók, gépek, lapátok [1451,571]"/>
    <s v="1451"/>
    <x v="114"/>
    <s v=""/>
    <s v="9.00%"/>
    <n v="3675264"/>
    <n v="0"/>
    <n v="0"/>
    <n v="0"/>
    <n v="3675264"/>
    <n v="1100003"/>
    <n v="330773"/>
    <n v="0"/>
    <n v="0"/>
    <n v="1430776"/>
    <n v="2244488"/>
  </r>
  <r>
    <s v="2020/0181"/>
    <s v="Wintech Racing evezőshajó 2x/2- Club C / LW"/>
    <s v="Evezős hajók, gépek, lapátok [1451,571]"/>
    <s v="1451"/>
    <x v="114"/>
    <s v=""/>
    <s v="9.00%"/>
    <n v="1553288"/>
    <n v="0"/>
    <n v="0"/>
    <n v="0"/>
    <n v="1553288"/>
    <n v="455581"/>
    <n v="139800"/>
    <n v="0"/>
    <n v="0"/>
    <n v="595381"/>
    <n v="957907"/>
  </r>
  <r>
    <s v="2020/0182"/>
    <s v="Wintech Racing evezőshajó 2x/2- Club C / LW"/>
    <s v="Evezős hajók, gépek, lapátok [1451,571]"/>
    <s v="1451"/>
    <x v="114"/>
    <s v=""/>
    <s v="9.00%"/>
    <n v="1553288"/>
    <n v="0"/>
    <n v="0"/>
    <n v="0"/>
    <n v="1553288"/>
    <n v="455581"/>
    <n v="139800"/>
    <n v="0"/>
    <n v="0"/>
    <n v="595381"/>
    <n v="957907"/>
  </r>
  <r>
    <s v="2020/0183"/>
    <s v="Wintech Racing evezőshajó 2x/2- Club C / LW"/>
    <s v="Evezős hajók, gépek, lapátok [1451,571]"/>
    <s v="1451"/>
    <x v="114"/>
    <s v=""/>
    <s v="9.00%"/>
    <n v="1553288"/>
    <n v="0"/>
    <n v="0"/>
    <n v="0"/>
    <n v="1553288"/>
    <n v="455581"/>
    <n v="139800"/>
    <n v="0"/>
    <n v="0"/>
    <n v="595381"/>
    <n v="957907"/>
  </r>
  <r>
    <s v="2020/0184"/>
    <s v="Wintech Racing evezőshajó 2x/2- Club C / LW"/>
    <s v="Evezős hajók, gépek, lapátok [1451,571]"/>
    <s v="1451"/>
    <x v="114"/>
    <s v=""/>
    <s v="9.00%"/>
    <n v="1553288"/>
    <n v="0"/>
    <n v="0"/>
    <n v="0"/>
    <n v="1553288"/>
    <n v="455581"/>
    <n v="139800"/>
    <n v="0"/>
    <n v="0"/>
    <n v="595381"/>
    <n v="957907"/>
  </r>
  <r>
    <s v="2020/0185"/>
    <s v="Wintech Racing evezőshajó 2x/2- Club C / LW"/>
    <s v="Evezős hajók, gépek, lapátok [1451,571]"/>
    <s v="1451"/>
    <x v="114"/>
    <s v=""/>
    <s v="9.00%"/>
    <n v="1553288"/>
    <n v="0"/>
    <n v="0"/>
    <n v="0"/>
    <n v="1553288"/>
    <n v="455581"/>
    <n v="139800"/>
    <n v="0"/>
    <n v="0"/>
    <n v="595381"/>
    <n v="957907"/>
  </r>
  <r>
    <s v="2020/0186"/>
    <s v="Wintech Racing evezőshajó 2x/2- Club C / LW"/>
    <s v="Evezős hajók, gépek, lapátok [1451,571]"/>
    <s v="1451"/>
    <x v="114"/>
    <s v=""/>
    <s v="9.00%"/>
    <n v="1553288"/>
    <n v="0"/>
    <n v="0"/>
    <n v="0"/>
    <n v="1553288"/>
    <n v="455581"/>
    <n v="139800"/>
    <n v="0"/>
    <n v="0"/>
    <n v="595381"/>
    <n v="957907"/>
  </r>
  <r>
    <s v="2020/0187"/>
    <s v="Wintech Racing evezőshajó 2x/2- Club C / MW"/>
    <s v="Evezős hajók, gépek, lapátok [1451,571]"/>
    <s v="1451"/>
    <x v="114"/>
    <s v=""/>
    <s v="9.00%"/>
    <n v="1553288"/>
    <n v="0"/>
    <n v="0"/>
    <n v="0"/>
    <n v="1553288"/>
    <n v="455581"/>
    <n v="139800"/>
    <n v="0"/>
    <n v="0"/>
    <n v="595381"/>
    <n v="957907"/>
  </r>
  <r>
    <s v="2020/0188"/>
    <s v="Wintech Racing evezőshajó 2x/2- Club B / MW"/>
    <s v="Evezős hajók, gépek, lapátok [1451,571]"/>
    <s v="1451"/>
    <x v="114"/>
    <s v=""/>
    <s v="9.00%"/>
    <n v="1869830"/>
    <n v="0"/>
    <n v="0"/>
    <n v="0"/>
    <n v="1869830"/>
    <n v="551718"/>
    <n v="168288"/>
    <n v="0"/>
    <n v="0"/>
    <n v="720006"/>
    <n v="1149824"/>
  </r>
  <r>
    <s v="2020/0189"/>
    <s v="Wintech Racing evezőshajó 2x/2- Club B / MW"/>
    <s v="Evezős hajók, gépek, lapátok [1451,571]"/>
    <s v="1451"/>
    <x v="114"/>
    <s v=""/>
    <s v="9.00%"/>
    <n v="1869830"/>
    <n v="0"/>
    <n v="0"/>
    <n v="0"/>
    <n v="1869830"/>
    <n v="551718"/>
    <n v="168288"/>
    <n v="0"/>
    <n v="0"/>
    <n v="720006"/>
    <n v="1149824"/>
  </r>
  <r>
    <s v="2020/0190"/>
    <s v="Wintech Racing evezőshajó 2x/2- Club A / SLW"/>
    <s v="Evezős hajók, gépek, lapátok [1451,571]"/>
    <s v="1451"/>
    <x v="114"/>
    <s v=""/>
    <s v="9.00%"/>
    <n v="2347175"/>
    <n v="0"/>
    <n v="0"/>
    <n v="0"/>
    <n v="2347175"/>
    <n v="696665"/>
    <n v="211242"/>
    <n v="0"/>
    <n v="0"/>
    <n v="907907"/>
    <n v="1439268"/>
  </r>
  <r>
    <s v="2020/0191"/>
    <s v="Wintech Racing evezőshajó 2x/2- Club A / LW"/>
    <s v="Evezős hajók, gépek, lapátok [1451,571]"/>
    <s v="1451"/>
    <x v="114"/>
    <s v=""/>
    <s v="9.00%"/>
    <n v="2347175"/>
    <n v="0"/>
    <n v="0"/>
    <n v="0"/>
    <n v="2347175"/>
    <n v="696665"/>
    <n v="211242"/>
    <n v="0"/>
    <n v="0"/>
    <n v="907907"/>
    <n v="1439268"/>
  </r>
  <r>
    <s v="2020/0192"/>
    <s v="Wintech Racing evezőshajó 2x/2- Club A / LW"/>
    <s v="Evezős hajók, gépek, lapátok [1451,571]"/>
    <s v="1451"/>
    <x v="114"/>
    <s v=""/>
    <s v="9.00%"/>
    <n v="2347175"/>
    <n v="0"/>
    <n v="0"/>
    <n v="0"/>
    <n v="2347175"/>
    <n v="696665"/>
    <n v="211242"/>
    <n v="0"/>
    <n v="0"/>
    <n v="907907"/>
    <n v="1439268"/>
  </r>
  <r>
    <s v="2020/0193"/>
    <s v="Wintech Racing evezőshajó 2x/2- Club A / MW"/>
    <s v="Evezős hajók, gépek, lapátok [1451,571]"/>
    <s v="1451"/>
    <x v="114"/>
    <s v=""/>
    <s v="9.00%"/>
    <n v="2347175"/>
    <n v="0"/>
    <n v="0"/>
    <n v="0"/>
    <n v="2347175"/>
    <n v="696665"/>
    <n v="211242"/>
    <n v="0"/>
    <n v="0"/>
    <n v="907907"/>
    <n v="1439268"/>
  </r>
  <r>
    <s v="2020/0194"/>
    <s v="Wintech Racing evezőshajó 2x/2- Club A / MW"/>
    <s v="Evezős hajók, gépek, lapátok [1451,571]"/>
    <s v="1451"/>
    <x v="114"/>
    <s v=""/>
    <s v="9.00%"/>
    <n v="2347175"/>
    <n v="0"/>
    <n v="0"/>
    <n v="0"/>
    <n v="2347175"/>
    <n v="696665"/>
    <n v="211242"/>
    <n v="0"/>
    <n v="0"/>
    <n v="907907"/>
    <n v="1439268"/>
  </r>
  <r>
    <s v="2020/0195"/>
    <s v="Wintech Racing evezőshajó 4x+ /4+ Club C / LW"/>
    <s v="Evezős hajók, gépek, lapátok [1451,571]"/>
    <s v="1451"/>
    <x v="114"/>
    <s v=""/>
    <s v="9.00%"/>
    <n v="2869319"/>
    <n v="0"/>
    <n v="0"/>
    <n v="0"/>
    <n v="2869319"/>
    <n v="855253"/>
    <n v="258241"/>
    <n v="0"/>
    <n v="0"/>
    <n v="1113494"/>
    <n v="1755825"/>
  </r>
  <r>
    <s v="2020/0196"/>
    <s v="Wintech Racing evezőshajó 4x+ /4+ Club C / LW"/>
    <s v="Evezős hajók, gépek, lapátok [1451,571]"/>
    <s v="1451"/>
    <x v="114"/>
    <s v=""/>
    <s v="9.00%"/>
    <n v="2869319"/>
    <n v="0"/>
    <n v="0"/>
    <n v="0"/>
    <n v="2869319"/>
    <n v="855253"/>
    <n v="258241"/>
    <n v="0"/>
    <n v="0"/>
    <n v="1113494"/>
    <n v="1755825"/>
  </r>
  <r>
    <s v="2020/0197"/>
    <s v="Wintech Racing evezőshajó 4x+ /4+ Club C / LW"/>
    <s v="Evezős hajók, gépek, lapátok [1451,571]"/>
    <s v="1451"/>
    <x v="114"/>
    <s v=""/>
    <s v="9.00%"/>
    <n v="2869319"/>
    <n v="0"/>
    <n v="0"/>
    <n v="0"/>
    <n v="2869319"/>
    <n v="855253"/>
    <n v="258241"/>
    <n v="0"/>
    <n v="0"/>
    <n v="1113494"/>
    <n v="1755825"/>
  </r>
  <r>
    <s v="2020/0198"/>
    <s v="Wintech Racing evezőshajó 2x+ GIG"/>
    <s v="Evezős hajók, gépek, lapátok [1451,571]"/>
    <s v="1451"/>
    <x v="114"/>
    <s v=""/>
    <s v="9.00%"/>
    <n v="4279611"/>
    <n v="0"/>
    <n v="0"/>
    <n v="0"/>
    <n v="4279611"/>
    <n v="1283540"/>
    <n v="385164"/>
    <n v="0"/>
    <n v="0"/>
    <n v="1668704"/>
    <n v="2610907"/>
  </r>
  <r>
    <s v="2020/0199"/>
    <s v="Wintech Racing evezőshajó 2x+ GIG"/>
    <s v="Evezős hajók, gépek, lapátok [1451,571]"/>
    <s v="1451"/>
    <x v="114"/>
    <s v=""/>
    <s v="9.00%"/>
    <n v="4279611"/>
    <n v="0"/>
    <n v="0"/>
    <n v="0"/>
    <n v="4279611"/>
    <n v="1283540"/>
    <n v="385164"/>
    <n v="0"/>
    <n v="0"/>
    <n v="1668704"/>
    <n v="2610907"/>
  </r>
  <r>
    <s v="2020/0233"/>
    <s v="Wintech Racing evezőshajó 1x Club C / SLW"/>
    <s v="Evezős hajók, gépek, lapátok [1451,571]"/>
    <s v="1451"/>
    <x v="114"/>
    <s v=""/>
    <s v="9.00%"/>
    <n v="941258"/>
    <n v="0"/>
    <n v="0"/>
    <n v="0"/>
    <n v="941258"/>
    <n v="269717"/>
    <n v="84713"/>
    <n v="0"/>
    <n v="0"/>
    <n v="354430"/>
    <n v="586828"/>
  </r>
  <r>
    <s v="2020/0115"/>
    <s v="Sátor 10*20 méteres alapterület"/>
    <s v="Egyéb sporteszközök [1452,571]"/>
    <s v="1452"/>
    <x v="115"/>
    <s v=""/>
    <s v="14.50%"/>
    <n v="6863092"/>
    <n v="0"/>
    <n v="0"/>
    <n v="0"/>
    <n v="6863092"/>
    <n v="2903465"/>
    <n v="995154"/>
    <n v="0"/>
    <n v="0"/>
    <n v="3898619"/>
    <n v="2964473"/>
  </r>
  <r>
    <s v="2020/0020"/>
    <s v="Nehéz hajószállító pótkocsi"/>
    <s v="Egyéb járművek [142,571]"/>
    <s v="142"/>
    <x v="116"/>
    <s v=""/>
    <s v="20.00%"/>
    <n v="1587083"/>
    <n v="0"/>
    <n v="0"/>
    <n v="0"/>
    <n v="1587083"/>
    <n v="969716"/>
    <n v="317417"/>
    <n v="0"/>
    <n v="0"/>
    <n v="1287133"/>
    <n v="299950"/>
  </r>
  <r>
    <s v="2020/0116"/>
    <s v="Wintech Racing evezőshajó 1x mini Club"/>
    <s v="Evezős hajók, gépek, lapátok [1451,571]"/>
    <s v="1451"/>
    <x v="117"/>
    <s v=""/>
    <s v="9.00%"/>
    <n v="962311"/>
    <n v="0"/>
    <n v="0"/>
    <n v="0"/>
    <n v="962311"/>
    <n v="269786"/>
    <n v="86610"/>
    <n v="0"/>
    <n v="0"/>
    <n v="356396"/>
    <n v="605915"/>
  </r>
  <r>
    <s v="2020/0117"/>
    <s v="Wintech Racing evezőshajó 1x mini Club"/>
    <s v="Evezős hajók, gépek, lapátok [1451,571]"/>
    <s v="1451"/>
    <x v="117"/>
    <s v=""/>
    <s v="9.00%"/>
    <n v="962311"/>
    <n v="0"/>
    <n v="0"/>
    <n v="0"/>
    <n v="962311"/>
    <n v="269786"/>
    <n v="86610"/>
    <n v="0"/>
    <n v="0"/>
    <n v="356396"/>
    <n v="605915"/>
  </r>
  <r>
    <s v="2020/0118"/>
    <s v="Wintech Racing evezőshajó 1x mini Club"/>
    <s v="Evezős hajók, gépek, lapátok [1451,571]"/>
    <s v="1451"/>
    <x v="117"/>
    <s v=""/>
    <s v="9.00%"/>
    <n v="962311"/>
    <n v="0"/>
    <n v="0"/>
    <n v="0"/>
    <n v="962311"/>
    <n v="269786"/>
    <n v="86610"/>
    <n v="0"/>
    <n v="0"/>
    <n v="356396"/>
    <n v="605915"/>
  </r>
  <r>
    <s v="2020/0119"/>
    <s v="Wintech Racing evezőshajó 1x Club C/ SLW"/>
    <s v="Evezős hajók, gépek, lapátok [1451,571]"/>
    <s v="1451"/>
    <x v="117"/>
    <s v=""/>
    <s v="9.00%"/>
    <n v="941258"/>
    <n v="0"/>
    <n v="0"/>
    <n v="0"/>
    <n v="941258"/>
    <n v="263543"/>
    <n v="84713"/>
    <n v="0"/>
    <n v="0"/>
    <n v="348256"/>
    <n v="593002"/>
  </r>
  <r>
    <s v="2020/0120"/>
    <s v="Wintech Racing evezőshajó 1x Club C/ LW"/>
    <s v="Evezős hajók, gépek, lapátok [1451,571]"/>
    <s v="1451"/>
    <x v="117"/>
    <s v=""/>
    <s v="9.00%"/>
    <n v="941258"/>
    <n v="0"/>
    <n v="0"/>
    <n v="0"/>
    <n v="941258"/>
    <n v="263543"/>
    <n v="84713"/>
    <n v="0"/>
    <n v="0"/>
    <n v="348256"/>
    <n v="593002"/>
  </r>
  <r>
    <s v="2020/0121"/>
    <s v="Wintech Racing evezőshajó 1x Club C/ MW"/>
    <s v="Evezős hajók, gépek, lapátok [1451,571]"/>
    <s v="1451"/>
    <x v="117"/>
    <s v=""/>
    <s v="9.00%"/>
    <n v="941258"/>
    <n v="0"/>
    <n v="0"/>
    <n v="0"/>
    <n v="941258"/>
    <n v="263543"/>
    <n v="84713"/>
    <n v="0"/>
    <n v="0"/>
    <n v="348256"/>
    <n v="593002"/>
  </r>
  <r>
    <s v="2020/0122"/>
    <s v="Wintech Racing evezőshajó 1x Club B/ MW"/>
    <s v="Evezős hajók, gépek, lapátok [1451,571]"/>
    <s v="1451"/>
    <x v="117"/>
    <s v=""/>
    <s v="9.00%"/>
    <n v="1118181"/>
    <n v="0"/>
    <n v="0"/>
    <n v="0"/>
    <n v="1118181"/>
    <n v="316000"/>
    <n v="100638"/>
    <n v="0"/>
    <n v="0"/>
    <n v="416638"/>
    <n v="701543"/>
  </r>
  <r>
    <s v="2020/0123"/>
    <s v="Wintech Racing evezőshajó 1x Club B/ MW"/>
    <s v="Evezős hajók, gépek, lapátok [1451,571]"/>
    <s v="1451"/>
    <x v="117"/>
    <s v=""/>
    <s v="9.00%"/>
    <n v="1118181"/>
    <n v="0"/>
    <n v="0"/>
    <n v="0"/>
    <n v="1118181"/>
    <n v="316000"/>
    <n v="100638"/>
    <n v="0"/>
    <n v="0"/>
    <n v="416638"/>
    <n v="701543"/>
  </r>
  <r>
    <s v="2020/0124"/>
    <s v="Wintech Racing evezőshajó 1x Club B/ MW"/>
    <s v="Evezős hajók, gépek, lapátok [1451,571]"/>
    <s v="1451"/>
    <x v="117"/>
    <s v=""/>
    <s v="9.00%"/>
    <n v="1118181"/>
    <n v="0"/>
    <n v="0"/>
    <n v="0"/>
    <n v="1118181"/>
    <n v="316000"/>
    <n v="100638"/>
    <n v="0"/>
    <n v="0"/>
    <n v="416638"/>
    <n v="701543"/>
  </r>
  <r>
    <s v="2020/0125"/>
    <s v="Wintech Racing evezőshajó 1x Club B/ SHW"/>
    <s v="Evezős hajók, gépek, lapátok [1451,571]"/>
    <s v="1451"/>
    <x v="117"/>
    <s v=""/>
    <s v="9.00%"/>
    <n v="1118181"/>
    <n v="0"/>
    <n v="0"/>
    <n v="0"/>
    <n v="1118181"/>
    <n v="316000"/>
    <n v="100638"/>
    <n v="0"/>
    <n v="0"/>
    <n v="416638"/>
    <n v="701543"/>
  </r>
  <r>
    <s v="2020/0126"/>
    <s v="Wintech Racing evezőshajó 1x Club A/ LW"/>
    <s v="Evezős hajók, gépek, lapátok [1451,571]"/>
    <s v="1451"/>
    <x v="117"/>
    <s v=""/>
    <s v="9.00%"/>
    <n v="1454669"/>
    <n v="0"/>
    <n v="0"/>
    <n v="0"/>
    <n v="1454669"/>
    <n v="415792"/>
    <n v="130920"/>
    <n v="0"/>
    <n v="0"/>
    <n v="546712"/>
    <n v="907957"/>
  </r>
  <r>
    <s v="2020/0127"/>
    <s v="Wintech Racing evezőshajó 2x Club B/ HW"/>
    <s v="Evezős hajók, gépek, lapátok [1451,571]"/>
    <s v="1451"/>
    <x v="117"/>
    <s v=""/>
    <s v="9.00%"/>
    <n v="1767148"/>
    <n v="0"/>
    <n v="0"/>
    <n v="0"/>
    <n v="1767148"/>
    <n v="508472"/>
    <n v="159043"/>
    <n v="0"/>
    <n v="0"/>
    <n v="667515"/>
    <n v="1099633"/>
  </r>
  <r>
    <s v="2020/0128"/>
    <s v="Wintech Racing evezőshajó 2x Club B/ HW"/>
    <s v="Evezős hajók, gépek, lapátok [1451,571]"/>
    <s v="1451"/>
    <x v="117"/>
    <s v=""/>
    <s v="9.00%"/>
    <n v="1767148"/>
    <n v="0"/>
    <n v="0"/>
    <n v="0"/>
    <n v="1767148"/>
    <n v="508472"/>
    <n v="159043"/>
    <n v="0"/>
    <n v="0"/>
    <n v="667515"/>
    <n v="1099633"/>
  </r>
  <r>
    <s v="2020/0129"/>
    <s v="Wintech Racing evezőshajó 4x Club C/ LW"/>
    <s v="Evezős hajók, gépek, lapátok [1451,571]"/>
    <s v="1451"/>
    <x v="117"/>
    <s v=""/>
    <s v="9.00%"/>
    <n v="2512517"/>
    <n v="0"/>
    <n v="0"/>
    <n v="0"/>
    <n v="2512517"/>
    <n v="729502"/>
    <n v="226128"/>
    <n v="0"/>
    <n v="0"/>
    <n v="955630"/>
    <n v="1556887"/>
  </r>
  <r>
    <s v="2020/0130"/>
    <s v="Wintech Racing evezőshajó 8+ Club A / SLW"/>
    <s v="Evezős hajók, gépek, lapátok [1451,571]"/>
    <s v="1451"/>
    <x v="117"/>
    <s v=""/>
    <s v="9.00%"/>
    <n v="6609833"/>
    <n v="0"/>
    <n v="0"/>
    <n v="0"/>
    <n v="6609833"/>
    <n v="1944602"/>
    <n v="594882"/>
    <n v="0"/>
    <n v="0"/>
    <n v="2539484"/>
    <n v="4070349"/>
  </r>
  <r>
    <s v="2020/0131"/>
    <s v="Wintech Racing evezőshajó 8+ Club A / LW"/>
    <s v="Evezős hajók, gépek, lapátok [1451,571]"/>
    <s v="1451"/>
    <x v="117"/>
    <s v=""/>
    <s v="9.00%"/>
    <n v="6609833"/>
    <n v="0"/>
    <n v="0"/>
    <n v="0"/>
    <n v="6609833"/>
    <n v="1944602"/>
    <n v="594882"/>
    <n v="0"/>
    <n v="0"/>
    <n v="2539484"/>
    <n v="4070349"/>
  </r>
  <r>
    <s v="2020/0132"/>
    <s v="Wintech Racing evezőshajó 8+ Club A / LW"/>
    <s v="Evezős hajók, gépek, lapátok [1451,571]"/>
    <s v="1451"/>
    <x v="117"/>
    <s v=""/>
    <s v="9.00%"/>
    <n v="6609833"/>
    <n v="0"/>
    <n v="0"/>
    <n v="0"/>
    <n v="6609833"/>
    <n v="1944602"/>
    <n v="594882"/>
    <n v="0"/>
    <n v="0"/>
    <n v="2539484"/>
    <n v="4070349"/>
  </r>
  <r>
    <s v="2020/0133"/>
    <s v="Wintech Racing evezőshajó 8+ Club A / LW"/>
    <s v="Evezős hajók, gépek, lapátok [1451,571]"/>
    <s v="1451"/>
    <x v="117"/>
    <s v=""/>
    <s v="9.00%"/>
    <n v="6609833"/>
    <n v="0"/>
    <n v="0"/>
    <n v="0"/>
    <n v="6609833"/>
    <n v="1944602"/>
    <n v="594882"/>
    <n v="0"/>
    <n v="0"/>
    <n v="2539484"/>
    <n v="4070349"/>
  </r>
  <r>
    <s v="2020/0134"/>
    <s v="Wintech Racing evezőshajó 8+ Club A / MW"/>
    <s v="Evezős hajók, gépek, lapátok [1451,571]"/>
    <s v="1451"/>
    <x v="117"/>
    <s v=""/>
    <s v="9.00%"/>
    <n v="6609833"/>
    <n v="0"/>
    <n v="0"/>
    <n v="0"/>
    <n v="6609833"/>
    <n v="1944602"/>
    <n v="594882"/>
    <n v="0"/>
    <n v="0"/>
    <n v="2539484"/>
    <n v="4070349"/>
  </r>
  <r>
    <s v="2020/0135"/>
    <s v="Wintech Racing evezőshajó 2x Club C/ LW"/>
    <s v="Evezős hajók, gépek, lapátok [1451,571]"/>
    <s v="1451"/>
    <x v="117"/>
    <s v=""/>
    <s v="9.00%"/>
    <n v="1553288"/>
    <n v="0"/>
    <n v="0"/>
    <n v="0"/>
    <n v="1553288"/>
    <n v="445042"/>
    <n v="139800"/>
    <n v="0"/>
    <n v="0"/>
    <n v="584842"/>
    <n v="968446"/>
  </r>
  <r>
    <s v="2020/0136"/>
    <s v="Wintech Racing evezőshajó 2x Club C/ LW"/>
    <s v="Evezős hajók, gépek, lapátok [1451,571]"/>
    <s v="1451"/>
    <x v="117"/>
    <s v=""/>
    <s v="9.00%"/>
    <n v="1553288"/>
    <n v="0"/>
    <n v="0"/>
    <n v="0"/>
    <n v="1553288"/>
    <n v="445042"/>
    <n v="139800"/>
    <n v="0"/>
    <n v="0"/>
    <n v="584842"/>
    <n v="968446"/>
  </r>
  <r>
    <s v="2020/0137"/>
    <s v="Wintech Racing evezőshajó 2x Club C/ HW"/>
    <s v="Evezős hajók, gépek, lapátok [1451,571]"/>
    <s v="1451"/>
    <x v="117"/>
    <s v=""/>
    <s v="9.00%"/>
    <n v="1553288"/>
    <n v="0"/>
    <n v="0"/>
    <n v="0"/>
    <n v="1553288"/>
    <n v="445042"/>
    <n v="139800"/>
    <n v="0"/>
    <n v="0"/>
    <n v="584842"/>
    <n v="968446"/>
  </r>
  <r>
    <s v="2020/0138"/>
    <s v="Wintech Racing evezőshajó 2x Club B/ LW"/>
    <s v="Evezős hajók, gépek, lapátok [1451,571]"/>
    <s v="1451"/>
    <x v="117"/>
    <s v=""/>
    <s v="9.00%"/>
    <n v="1869829"/>
    <n v="0"/>
    <n v="0"/>
    <n v="0"/>
    <n v="1869829"/>
    <n v="538922"/>
    <n v="168288"/>
    <n v="0"/>
    <n v="0"/>
    <n v="707210"/>
    <n v="1162619"/>
  </r>
  <r>
    <s v="2020/0139"/>
    <s v="Wintech Racing evezőshajó 2x Club B/ MW"/>
    <s v="Evezős hajók, gépek, lapátok [1451,571]"/>
    <s v="1451"/>
    <x v="117"/>
    <s v=""/>
    <s v="9.00%"/>
    <n v="1869829"/>
    <n v="0"/>
    <n v="0"/>
    <n v="0"/>
    <n v="1869829"/>
    <n v="538922"/>
    <n v="168288"/>
    <n v="0"/>
    <n v="0"/>
    <n v="707210"/>
    <n v="1162619"/>
  </r>
  <r>
    <s v="2020/0140"/>
    <s v="Wintech Racing evezőshajó 2x Club B/ MW"/>
    <s v="Evezős hajók, gépek, lapátok [1451,571]"/>
    <s v="1451"/>
    <x v="117"/>
    <s v=""/>
    <s v="9.00%"/>
    <n v="1869829"/>
    <n v="0"/>
    <n v="0"/>
    <n v="0"/>
    <n v="1869829"/>
    <n v="538922"/>
    <n v="168288"/>
    <n v="0"/>
    <n v="0"/>
    <n v="707210"/>
    <n v="1162619"/>
  </r>
  <r>
    <s v="2020/0141"/>
    <s v="Wintech Racing evezőshajó 2x Club A/ MW"/>
    <s v="Evezős hajók, gépek, lapátok [1451,571]"/>
    <s v="1451"/>
    <x v="117"/>
    <s v=""/>
    <s v="9.00%"/>
    <n v="2347175"/>
    <n v="0"/>
    <n v="0"/>
    <n v="0"/>
    <n v="2347175"/>
    <n v="680466"/>
    <n v="211242"/>
    <n v="0"/>
    <n v="0"/>
    <n v="891708"/>
    <n v="1455467"/>
  </r>
  <r>
    <s v="2020/0142"/>
    <s v="Wintech Racing evezőshajó 2x Club A/ HW"/>
    <s v="Evezős hajók, gépek, lapátok [1451,571]"/>
    <s v="1451"/>
    <x v="117"/>
    <s v=""/>
    <s v="9.00%"/>
    <n v="2347175"/>
    <n v="0"/>
    <n v="0"/>
    <n v="0"/>
    <n v="2347175"/>
    <n v="680466"/>
    <n v="211242"/>
    <n v="0"/>
    <n v="0"/>
    <n v="891708"/>
    <n v="1455467"/>
  </r>
  <r>
    <s v="2020/0143"/>
    <s v="Wintech Racing evezőshajó 4x/4- Club C/ LW"/>
    <s v="Evezős hajók, gépek, lapátok [1451,571]"/>
    <s v="1451"/>
    <x v="117"/>
    <s v=""/>
    <s v="9.00%"/>
    <n v="2762943"/>
    <n v="0"/>
    <n v="0"/>
    <n v="0"/>
    <n v="2762943"/>
    <n v="803781"/>
    <n v="248665"/>
    <n v="0"/>
    <n v="0"/>
    <n v="1052446"/>
    <n v="1710497"/>
  </r>
  <r>
    <s v="2020/0144"/>
    <s v="Wintech Racing evezőshajó 4x/4- Club C/ LW"/>
    <s v="Evezős hajók, gépek, lapátok [1451,571]"/>
    <s v="1451"/>
    <x v="117"/>
    <s v=""/>
    <s v="9.00%"/>
    <n v="2762943"/>
    <n v="0"/>
    <n v="0"/>
    <n v="0"/>
    <n v="2762943"/>
    <n v="803781"/>
    <n v="248665"/>
    <n v="0"/>
    <n v="0"/>
    <n v="1052446"/>
    <n v="1710497"/>
  </r>
  <r>
    <s v="2020/0145"/>
    <s v="Wintech Racing evezőshajó 4x/4- Club C/ LW"/>
    <s v="Evezős hajók, gépek, lapátok [1451,571]"/>
    <s v="1451"/>
    <x v="117"/>
    <s v=""/>
    <s v="9.00%"/>
    <n v="2762943"/>
    <n v="0"/>
    <n v="0"/>
    <n v="0"/>
    <n v="2762943"/>
    <n v="803781"/>
    <n v="248665"/>
    <n v="0"/>
    <n v="0"/>
    <n v="1052446"/>
    <n v="1710497"/>
  </r>
  <r>
    <s v="2020/0146"/>
    <s v="Wintech Racing evezőshajó 4x/4- Club B/ LW"/>
    <s v="Evezős hajók, gépek, lapátok [1451,571]"/>
    <s v="1451"/>
    <x v="117"/>
    <s v=""/>
    <s v="9.00%"/>
    <n v="3168501"/>
    <n v="0"/>
    <n v="0"/>
    <n v="0"/>
    <n v="3168501"/>
    <n v="924057"/>
    <n v="285162"/>
    <n v="0"/>
    <n v="0"/>
    <n v="1209219"/>
    <n v="1959282"/>
  </r>
  <r>
    <s v="2020/0147"/>
    <s v="Wintech Racing evezőshajó 4x/4- Club B/ LW"/>
    <s v="Evezős hajók, gépek, lapátok [1451,571]"/>
    <s v="1451"/>
    <x v="117"/>
    <s v=""/>
    <s v="9.00%"/>
    <n v="3168501"/>
    <n v="0"/>
    <n v="0"/>
    <n v="0"/>
    <n v="3168501"/>
    <n v="924057"/>
    <n v="285162"/>
    <n v="0"/>
    <n v="0"/>
    <n v="1209219"/>
    <n v="1959282"/>
  </r>
  <r>
    <s v="2020/0148"/>
    <s v="Wintech Racing evezőshajó 4x/4- Club B/ LW"/>
    <s v="Evezős hajók, gépek, lapátok [1451,571]"/>
    <s v="1451"/>
    <x v="117"/>
    <s v=""/>
    <s v="9.00%"/>
    <n v="3168501"/>
    <n v="0"/>
    <n v="0"/>
    <n v="0"/>
    <n v="3168501"/>
    <n v="924057"/>
    <n v="285162"/>
    <n v="0"/>
    <n v="0"/>
    <n v="1209219"/>
    <n v="1959282"/>
  </r>
  <r>
    <s v="2020/0149"/>
    <s v="Wintech Racing evezőshajó 4x/4+ Club C/ SLW"/>
    <s v="Evezős hajók, gépek, lapátok [1451,571]"/>
    <s v="1451"/>
    <x v="117"/>
    <s v=""/>
    <s v="9.00%"/>
    <n v="2869319"/>
    <n v="0"/>
    <n v="0"/>
    <n v="0"/>
    <n v="2869319"/>
    <n v="835330"/>
    <n v="258241"/>
    <n v="0"/>
    <n v="0"/>
    <n v="1093571"/>
    <n v="1775748"/>
  </r>
  <r>
    <s v="2020/0150"/>
    <s v="Wintech Racing evezőshajó 4x/4- Club A/ LW"/>
    <s v="Evezős hajók, gépek, lapátok [1451,571]"/>
    <s v="1451"/>
    <x v="117"/>
    <s v=""/>
    <s v="9.00%"/>
    <n v="4134748"/>
    <n v="0"/>
    <n v="0"/>
    <n v="0"/>
    <n v="4134748"/>
    <n v="1210586"/>
    <n v="372126"/>
    <n v="0"/>
    <n v="0"/>
    <n v="1582712"/>
    <n v="2552036"/>
  </r>
  <r>
    <s v="2020/0151"/>
    <s v="Wintech Racing evezőshajó 4x/4- Club A/ LW"/>
    <s v="Evezős hajók, gépek, lapátok [1451,571]"/>
    <s v="1451"/>
    <x v="117"/>
    <s v=""/>
    <s v="9.00%"/>
    <n v="4134748"/>
    <n v="0"/>
    <n v="0"/>
    <n v="0"/>
    <n v="4134748"/>
    <n v="1210586"/>
    <n v="372126"/>
    <n v="0"/>
    <n v="0"/>
    <n v="1582712"/>
    <n v="2552036"/>
  </r>
  <r>
    <s v="2020/0152"/>
    <s v="Wintech Racing evezőshajó 1x Adaptive / HW"/>
    <s v="Evezős hajók, gépek, lapátok [1451,571]"/>
    <s v="1451"/>
    <x v="117"/>
    <s v=""/>
    <s v="9.00%"/>
    <n v="1431399"/>
    <n v="0"/>
    <n v="0"/>
    <n v="0"/>
    <n v="1431399"/>
    <n v="408885"/>
    <n v="128825"/>
    <n v="0"/>
    <n v="0"/>
    <n v="537710"/>
    <n v="893689"/>
  </r>
  <r>
    <s v="2020/0041"/>
    <s v="Filippi carbon wing ringer aliante"/>
    <s v="Evezős hajók, gépek, lapátok [1451,571]"/>
    <s v="1451"/>
    <x v="118"/>
    <s v=""/>
    <s v="9.00%"/>
    <n v="1127037"/>
    <n v="0"/>
    <n v="0"/>
    <n v="0"/>
    <n v="1127037"/>
    <n v="312175"/>
    <n v="101430"/>
    <n v="0"/>
    <n v="0"/>
    <n v="413605"/>
    <n v="713432"/>
  </r>
  <r>
    <s v="2020/0200"/>
    <s v="Laszlo evezőshajó 1X Aluminium Bumerang Villaval"/>
    <s v="Evezős hajók, gépek, lapátok [1451,571]"/>
    <s v="1451"/>
    <x v="119"/>
    <s v=""/>
    <s v="9.00%"/>
    <n v="2251895"/>
    <n v="0"/>
    <n v="0"/>
    <n v="0"/>
    <n v="2251895"/>
    <n v="634026"/>
    <n v="202669"/>
    <n v="0"/>
    <n v="0"/>
    <n v="836695"/>
    <n v="1415200"/>
  </r>
  <r>
    <s v="2020/0201"/>
    <s v="Laszlo evezőshajó 1X Aluminium Bumerang Villaval"/>
    <s v="Evezős hajók, gépek, lapátok [1451,571]"/>
    <s v="1451"/>
    <x v="119"/>
    <s v=""/>
    <s v="9.00%"/>
    <n v="2251895"/>
    <n v="0"/>
    <n v="0"/>
    <n v="0"/>
    <n v="2251895"/>
    <n v="634026"/>
    <n v="202669"/>
    <n v="0"/>
    <n v="0"/>
    <n v="836695"/>
    <n v="1415200"/>
  </r>
  <r>
    <s v="2020/0202"/>
    <s v="Laszlo evezőshajó 1X Aluminium Bumerang Villaval"/>
    <s v="Evezős hajók, gépek, lapátok [1451,571]"/>
    <s v="1451"/>
    <x v="119"/>
    <s v=""/>
    <s v="9.00%"/>
    <n v="2251895"/>
    <n v="0"/>
    <n v="0"/>
    <n v="0"/>
    <n v="2251895"/>
    <n v="634026"/>
    <n v="202669"/>
    <n v="0"/>
    <n v="0"/>
    <n v="836695"/>
    <n v="1415200"/>
  </r>
  <r>
    <s v="2020/0203"/>
    <s v="Laszlo evezőshajó 1X Aluminium Bumerang Villaval"/>
    <s v="Evezős hajók, gépek, lapátok [1451,571]"/>
    <s v="1451"/>
    <x v="119"/>
    <s v=""/>
    <s v="9.00%"/>
    <n v="2251895"/>
    <n v="0"/>
    <n v="0"/>
    <n v="0"/>
    <n v="2251895"/>
    <n v="634026"/>
    <n v="202669"/>
    <n v="0"/>
    <n v="0"/>
    <n v="836695"/>
    <n v="1415200"/>
  </r>
  <r>
    <s v="2020/0204"/>
    <s v="Laszlo evezőshajó 1X Aluminium Bumerang Villaval"/>
    <s v="Evezős hajók, gépek, lapátok [1451,571]"/>
    <s v="1451"/>
    <x v="119"/>
    <s v=""/>
    <s v="9.00%"/>
    <n v="2251895"/>
    <n v="0"/>
    <n v="0"/>
    <n v="0"/>
    <n v="2251895"/>
    <n v="634026"/>
    <n v="202669"/>
    <n v="0"/>
    <n v="0"/>
    <n v="836695"/>
    <n v="1415200"/>
  </r>
  <r>
    <s v="2020/0205"/>
    <s v="Laszlo evezőshajó 1X Aluminium Bumerang Villaval"/>
    <s v="Evezős hajók, gépek, lapátok [1451,571]"/>
    <s v="1451"/>
    <x v="119"/>
    <s v=""/>
    <s v="9.00%"/>
    <n v="2251895"/>
    <n v="0"/>
    <n v="0"/>
    <n v="0"/>
    <n v="2251895"/>
    <n v="634026"/>
    <n v="202669"/>
    <n v="0"/>
    <n v="0"/>
    <n v="836695"/>
    <n v="1415200"/>
  </r>
  <r>
    <s v="2020/0206"/>
    <s v="Laszlo evezőshajó 1X Aluminium Bumerang Villaval"/>
    <s v="Evezős hajók, gépek, lapátok [1451,571]"/>
    <s v="1451"/>
    <x v="119"/>
    <s v=""/>
    <s v="9.00%"/>
    <n v="2251895"/>
    <n v="0"/>
    <n v="0"/>
    <n v="0"/>
    <n v="2251895"/>
    <n v="634026"/>
    <n v="202669"/>
    <n v="0"/>
    <n v="0"/>
    <n v="836695"/>
    <n v="1415200"/>
  </r>
  <r>
    <s v="2020/0207"/>
    <s v="Laszlo evezőshajó 1X Hátsó karbon Villaval"/>
    <s v="Evezős hajók, gépek, lapátok [1451,571]"/>
    <s v="1451"/>
    <x v="119"/>
    <s v=""/>
    <s v="9.00%"/>
    <n v="2657642"/>
    <n v="0"/>
    <n v="0"/>
    <n v="0"/>
    <n v="2657642"/>
    <n v="750968"/>
    <n v="239189"/>
    <n v="0"/>
    <n v="0"/>
    <n v="990157"/>
    <n v="1667485"/>
  </r>
  <r>
    <s v="2020/0208"/>
    <s v="Laszlo evezőshajó 2X Aluminium Bumerang Villaval"/>
    <s v="Evezős hajók, gépek, lapátok [1451,571]"/>
    <s v="1451"/>
    <x v="119"/>
    <s v=""/>
    <s v="9.00%"/>
    <n v="3393373"/>
    <n v="0"/>
    <n v="0"/>
    <n v="0"/>
    <n v="3393373"/>
    <n v="962984"/>
    <n v="305407"/>
    <n v="0"/>
    <n v="0"/>
    <n v="1268391"/>
    <n v="2124982"/>
  </r>
  <r>
    <s v="2020/0209"/>
    <s v="Laszlo evezőshajó 2X Aluminium Bumerang Villaval"/>
    <s v="Evezős hajók, gépek, lapátok [1451,571]"/>
    <s v="1451"/>
    <x v="119"/>
    <s v=""/>
    <s v="9.00%"/>
    <n v="3393373"/>
    <n v="0"/>
    <n v="0"/>
    <n v="0"/>
    <n v="3393373"/>
    <n v="962984"/>
    <n v="305407"/>
    <n v="0"/>
    <n v="0"/>
    <n v="1268391"/>
    <n v="2124982"/>
  </r>
  <r>
    <s v="2020/0210"/>
    <s v="Laszlo evezőshajó 2X Aluminium Bumerang Villaval"/>
    <s v="Evezős hajók, gépek, lapátok [1451,571]"/>
    <s v="1451"/>
    <x v="119"/>
    <s v=""/>
    <s v="9.00%"/>
    <n v="3393373"/>
    <n v="0"/>
    <n v="0"/>
    <n v="0"/>
    <n v="3393373"/>
    <n v="962984"/>
    <n v="305407"/>
    <n v="0"/>
    <n v="0"/>
    <n v="1268391"/>
    <n v="2124982"/>
  </r>
  <r>
    <s v="2020/0211"/>
    <s v="Laszlo evezőshajó 2X Aluminium Bumerang Villaval"/>
    <s v="Evezős hajók, gépek, lapátok [1451,571]"/>
    <s v="1451"/>
    <x v="119"/>
    <s v=""/>
    <s v="9.00%"/>
    <n v="3393373"/>
    <n v="0"/>
    <n v="0"/>
    <n v="0"/>
    <n v="3393373"/>
    <n v="962984"/>
    <n v="305407"/>
    <n v="0"/>
    <n v="0"/>
    <n v="1268391"/>
    <n v="2124982"/>
  </r>
  <r>
    <s v="2020/0212"/>
    <s v="Laszlo evezőshajó 2X Aluminium Bumerang Villaval"/>
    <s v="Evezős hajók, gépek, lapátok [1451,571]"/>
    <s v="1451"/>
    <x v="119"/>
    <s v=""/>
    <s v="9.00%"/>
    <n v="3393373"/>
    <n v="0"/>
    <n v="0"/>
    <n v="0"/>
    <n v="3393373"/>
    <n v="962984"/>
    <n v="305407"/>
    <n v="0"/>
    <n v="0"/>
    <n v="1268391"/>
    <n v="2124982"/>
  </r>
  <r>
    <s v="2020/0213"/>
    <s v="Laszlo evezőshajó 2X Aluminium Bumerang Villaval"/>
    <s v="Evezős hajók, gépek, lapátok [1451,571]"/>
    <s v="1451"/>
    <x v="119"/>
    <s v=""/>
    <s v="9.00%"/>
    <n v="3393373"/>
    <n v="0"/>
    <n v="0"/>
    <n v="0"/>
    <n v="3393373"/>
    <n v="962984"/>
    <n v="305407"/>
    <n v="0"/>
    <n v="0"/>
    <n v="1268391"/>
    <n v="2124982"/>
  </r>
  <r>
    <s v="2020/0214"/>
    <s v="Laszlo evezőshajó 2X Hátsó karbon Bumeráng Villaval"/>
    <s v="Evezős hajók, gépek, lapátok [1451,571]"/>
    <s v="1451"/>
    <x v="119"/>
    <s v=""/>
    <s v="9.00%"/>
    <n v="4103628"/>
    <n v="0"/>
    <n v="0"/>
    <n v="0"/>
    <n v="4103628"/>
    <n v="1167692"/>
    <n v="369330"/>
    <n v="0"/>
    <n v="0"/>
    <n v="1537022"/>
    <n v="2566606"/>
  </r>
  <r>
    <s v="2020/0215"/>
    <s v="Laszlo evezőshajó 4- Aluminium Bumerang Villaval"/>
    <s v="Evezős hajók, gépek, lapátok [1451,571]"/>
    <s v="1451"/>
    <x v="119"/>
    <s v=""/>
    <s v="9.00%"/>
    <n v="5478433"/>
    <n v="0"/>
    <n v="0"/>
    <n v="0"/>
    <n v="5478433"/>
    <n v="1494530"/>
    <n v="493062"/>
    <n v="0"/>
    <n v="0"/>
    <n v="1987592"/>
    <n v="3490841"/>
  </r>
  <r>
    <s v="2020/0216"/>
    <s v="Laszlo evezőshajó 4x Aluminium Bumerang Villaval"/>
    <s v="Evezős hajók, gépek, lapátok [1451,571]"/>
    <s v="1451"/>
    <x v="119"/>
    <s v=""/>
    <s v="9.00%"/>
    <n v="5331350"/>
    <n v="0"/>
    <n v="0"/>
    <n v="0"/>
    <n v="5331350"/>
    <n v="1521511"/>
    <n v="479826"/>
    <n v="0"/>
    <n v="0"/>
    <n v="2001337"/>
    <n v="3330013"/>
  </r>
  <r>
    <s v="2020/0217"/>
    <s v="Laszlo evezőshajó 8+ Aluminium Bumerang Villaval"/>
    <s v="Evezős hajók, gépek, lapátok [1451,571]"/>
    <s v="1451"/>
    <x v="119"/>
    <s v=""/>
    <s v="9.00%"/>
    <n v="4995788"/>
    <n v="0"/>
    <n v="0"/>
    <n v="0"/>
    <n v="4995788"/>
    <n v="1424804"/>
    <n v="449623"/>
    <n v="0"/>
    <n v="0"/>
    <n v="1874427"/>
    <n v="3121361"/>
  </r>
  <r>
    <s v="2020/0218"/>
    <s v="Laszlo evezőshajó 8+ Aluminium Bumerang Villaval"/>
    <s v="Evezős hajók, gépek, lapátok [1451,571]"/>
    <s v="1451"/>
    <x v="119"/>
    <s v=""/>
    <s v="9.00%"/>
    <n v="4995788"/>
    <n v="0"/>
    <n v="0"/>
    <n v="0"/>
    <n v="4995788"/>
    <n v="1424804"/>
    <n v="449623"/>
    <n v="0"/>
    <n v="0"/>
    <n v="1874427"/>
    <n v="3121361"/>
  </r>
  <r>
    <s v="2020/0219"/>
    <s v="Laszlo evezőshajó 8+ Aluminium Bumerang Villaval"/>
    <s v="Evezős hajók, gépek, lapátok [1451,571]"/>
    <s v="1451"/>
    <x v="119"/>
    <s v=""/>
    <s v="9.00%"/>
    <n v="4995788"/>
    <n v="0"/>
    <n v="0"/>
    <n v="0"/>
    <n v="4995788"/>
    <n v="1424804"/>
    <n v="449623"/>
    <n v="0"/>
    <n v="0"/>
    <n v="1874427"/>
    <n v="3121361"/>
  </r>
  <r>
    <s v="2020/0220"/>
    <s v="Laszlo evezőshajó Kombi 2-/2+ Aluminium Bumerang Villaval"/>
    <s v="Evezős hajók, gépek, lapátok [1451,571]"/>
    <s v="1451"/>
    <x v="119"/>
    <s v=""/>
    <s v="9.00%"/>
    <n v="3740226"/>
    <n v="0"/>
    <n v="0"/>
    <n v="0"/>
    <n v="3740226"/>
    <n v="1066617"/>
    <n v="336624"/>
    <n v="0"/>
    <n v="0"/>
    <n v="1403241"/>
    <n v="2336985"/>
  </r>
  <r>
    <s v="2020/0221"/>
    <s v="Laszlo evezőshajó Kombi 2-/2+ Aluminium Bumerang Villaval"/>
    <s v="Evezős hajók, gépek, lapátok [1451,571]"/>
    <s v="1451"/>
    <x v="119"/>
    <s v=""/>
    <s v="9.00%"/>
    <n v="3758647"/>
    <n v="0"/>
    <n v="0"/>
    <n v="0"/>
    <n v="3758647"/>
    <n v="1068268"/>
    <n v="338279"/>
    <n v="0"/>
    <n v="0"/>
    <n v="1406547"/>
    <n v="2352100"/>
  </r>
  <r>
    <s v="2020/0222"/>
    <s v="Laszlo evezőshajó Kombi 4-/4+ Aluminium Bumerang Villaval"/>
    <s v="Evezős hajók, gépek, lapátok [1451,571]"/>
    <s v="1451"/>
    <x v="119"/>
    <s v=""/>
    <s v="9.00%"/>
    <n v="6061897"/>
    <n v="0"/>
    <n v="0"/>
    <n v="0"/>
    <n v="6061897"/>
    <n v="1732048"/>
    <n v="545574"/>
    <n v="0"/>
    <n v="0"/>
    <n v="2277622"/>
    <n v="3784275"/>
  </r>
  <r>
    <s v="2020/0223"/>
    <s v="Laszlo evezőshajó 4- Aluminium Bumerang Villaval"/>
    <s v="Evezős hajók, gépek, lapátok [1451,571]"/>
    <s v="1451"/>
    <x v="119"/>
    <s v=""/>
    <s v="9.00%"/>
    <n v="6566760"/>
    <n v="0"/>
    <n v="0"/>
    <n v="0"/>
    <n v="6566760"/>
    <n v="1877554"/>
    <n v="591007"/>
    <n v="0"/>
    <n v="0"/>
    <n v="2468561"/>
    <n v="4098199"/>
  </r>
  <r>
    <s v="2020/0224"/>
    <s v="Laszlo evezőshajó 4- Aluminium Bumerang Villaval"/>
    <s v="Evezős hajók, gépek, lapátok [1451,571]"/>
    <s v="1451"/>
    <x v="119"/>
    <s v=""/>
    <s v="9.00%"/>
    <n v="6566760"/>
    <n v="0"/>
    <n v="0"/>
    <n v="0"/>
    <n v="6566760"/>
    <n v="1877554"/>
    <n v="591007"/>
    <n v="0"/>
    <n v="0"/>
    <n v="2468561"/>
    <n v="4098199"/>
  </r>
  <r>
    <s v="2020/0225"/>
    <s v="Laszlo evezőshajó 4x Aluminium Villaval"/>
    <s v="Evezős hajók, gépek, lapátok [1451,571]"/>
    <s v="1451"/>
    <x v="119"/>
    <s v=""/>
    <s v="9.00%"/>
    <n v="7119698"/>
    <n v="0"/>
    <n v="0"/>
    <n v="0"/>
    <n v="7119698"/>
    <n v="1967536"/>
    <n v="640771"/>
    <n v="0"/>
    <n v="0"/>
    <n v="2608307"/>
    <n v="4511391"/>
  </r>
  <r>
    <s v="2020/0226"/>
    <s v="Laszlo evezőshajó 4x Aluminium Villaval"/>
    <s v="Evezős hajók, gépek, lapátok [1451,571]"/>
    <s v="1451"/>
    <x v="119"/>
    <s v=""/>
    <s v="9.00%"/>
    <n v="6769686"/>
    <n v="0"/>
    <n v="0"/>
    <n v="0"/>
    <n v="6769686"/>
    <n v="1936033"/>
    <n v="609271"/>
    <n v="0"/>
    <n v="0"/>
    <n v="2545304"/>
    <n v="4224382"/>
  </r>
  <r>
    <s v="2020/0227"/>
    <s v="Laszlo evezőshajó 4x Aluminium Villaval"/>
    <s v="Evezős hajók, gépek, lapátok [1451,571]"/>
    <s v="1451"/>
    <x v="119"/>
    <s v=""/>
    <s v="9.00%"/>
    <n v="6769686"/>
    <n v="0"/>
    <n v="0"/>
    <n v="0"/>
    <n v="6769686"/>
    <n v="1936033"/>
    <n v="609271"/>
    <n v="0"/>
    <n v="0"/>
    <n v="2545304"/>
    <n v="4224382"/>
  </r>
  <r>
    <s v="2020/0228"/>
    <s v="Laszlo evezőshajó Kombi 4-/4x Aluminium Bumeráng Villaval"/>
    <s v="Evezős hajók, gépek, lapátok [1451,571]"/>
    <s v="1451"/>
    <x v="119"/>
    <s v=""/>
    <s v="9.00%"/>
    <n v="7500237"/>
    <n v="0"/>
    <n v="0"/>
    <n v="0"/>
    <n v="7500237"/>
    <n v="2146587"/>
    <n v="675023"/>
    <n v="0"/>
    <n v="0"/>
    <n v="2821610"/>
    <n v="4678627"/>
  </r>
  <r>
    <s v="2020/0229"/>
    <s v="Laszlo evezőshajó Kombi 4-/4x Aluminium Bumeráng Villaval"/>
    <s v="Evezős hajók, gépek, lapátok [1451,571]"/>
    <s v="1451"/>
    <x v="119"/>
    <s v=""/>
    <s v="9.00%"/>
    <n v="7500237"/>
    <n v="0"/>
    <n v="0"/>
    <n v="0"/>
    <n v="7500237"/>
    <n v="2146587"/>
    <n v="675023"/>
    <n v="0"/>
    <n v="0"/>
    <n v="2821610"/>
    <n v="4678627"/>
  </r>
  <r>
    <s v="2020/0230"/>
    <s v="Laszlo evezőshajó 8+ Aluminium Bumeráng Villaval"/>
    <s v="Evezős hajók, gépek, lapátok [1451,571]"/>
    <s v="1451"/>
    <x v="119"/>
    <s v=""/>
    <s v="9.00%"/>
    <n v="5562462"/>
    <n v="0"/>
    <n v="0"/>
    <n v="0"/>
    <n v="5562462"/>
    <n v="1588131"/>
    <n v="500621"/>
    <n v="0"/>
    <n v="0"/>
    <n v="2088752"/>
    <n v="3473710"/>
  </r>
  <r>
    <s v="2020/0231"/>
    <s v="Laszlo evezőshajó 8+ Aluminium Bumeráng Villaval"/>
    <s v="Evezős hajók, gépek, lapátok [1451,571]"/>
    <s v="1451"/>
    <x v="119"/>
    <s v=""/>
    <s v="9.00%"/>
    <n v="5562462"/>
    <n v="0"/>
    <n v="0"/>
    <n v="0"/>
    <n v="5562462"/>
    <n v="1588131"/>
    <n v="500621"/>
    <n v="0"/>
    <n v="0"/>
    <n v="2088752"/>
    <n v="3473710"/>
  </r>
  <r>
    <s v="2020/0242"/>
    <s v="Pótkocsi"/>
    <s v="Egyéb járművek [142,571]"/>
    <s v="142"/>
    <x v="120"/>
    <s v=""/>
    <s v="20.00%"/>
    <n v="1590426"/>
    <n v="0"/>
    <n v="0"/>
    <n v="0"/>
    <n v="1590426"/>
    <n v="901513"/>
    <n v="318089"/>
    <n v="0"/>
    <n v="0"/>
    <n v="1219602"/>
    <n v="370824"/>
  </r>
  <r>
    <s v="2020/0243"/>
    <s v="Pótkocsi"/>
    <s v="Egyéb járművek [142,571]"/>
    <s v="142"/>
    <x v="120"/>
    <s v=""/>
    <s v="20.00%"/>
    <n v="556746"/>
    <n v="0"/>
    <n v="0"/>
    <n v="0"/>
    <n v="556746"/>
    <n v="268873"/>
    <n v="111348"/>
    <n v="0"/>
    <n v="0"/>
    <n v="380221"/>
    <n v="176525"/>
  </r>
  <r>
    <s v="2021/0008"/>
    <s v="Dell Vostro 3578 Fekete"/>
    <s v="Számítástecnikai eszközök [1432,571]"/>
    <s v="1432"/>
    <x v="121"/>
    <s v=""/>
    <s v="33.00%"/>
    <n v="299900"/>
    <n v="0"/>
    <n v="0"/>
    <n v="0"/>
    <n v="299900"/>
    <n v="296889"/>
    <n v="3011"/>
    <n v="0"/>
    <n v="0"/>
    <n v="299900"/>
    <n v="0"/>
  </r>
  <r>
    <s v="2021/0009"/>
    <s v="Dell Vostro 3578 Fekete"/>
    <s v="Számítástecnikai eszközök [1432,571]"/>
    <s v="1432"/>
    <x v="121"/>
    <s v=""/>
    <s v="33.00%"/>
    <n v="299900"/>
    <n v="0"/>
    <n v="0"/>
    <n v="0"/>
    <n v="299900"/>
    <n v="296889"/>
    <n v="3011"/>
    <n v="0"/>
    <n v="0"/>
    <n v="299900"/>
    <n v="0"/>
  </r>
  <r>
    <s v="2021/0010"/>
    <s v="Dell Optiplex 3060 Micro"/>
    <s v="Számítástecnikai eszközök [1432,571]"/>
    <s v="1432"/>
    <x v="121"/>
    <s v=""/>
    <s v="33.00%"/>
    <n v="259900"/>
    <n v="0"/>
    <n v="0"/>
    <n v="0"/>
    <n v="259900"/>
    <n v="257289"/>
    <n v="2611"/>
    <n v="0"/>
    <n v="0"/>
    <n v="259900"/>
    <n v="0"/>
  </r>
  <r>
    <s v="2021/0011"/>
    <s v="Dell Optiplex 3060 Micro"/>
    <s v="Számítástecnikai eszközök [1432,571]"/>
    <s v="1432"/>
    <x v="121"/>
    <s v=""/>
    <s v="33.00%"/>
    <n v="259900"/>
    <n v="0"/>
    <n v="0"/>
    <n v="0"/>
    <n v="259900"/>
    <n v="257289"/>
    <n v="2611"/>
    <n v="0"/>
    <n v="0"/>
    <n v="259900"/>
    <n v="0"/>
  </r>
  <r>
    <s v="2021/0012"/>
    <s v="Dell Optiplex 3060 Micro"/>
    <s v="Számítástecnikai eszközök [1432,571]"/>
    <s v="1432"/>
    <x v="121"/>
    <s v=""/>
    <s v="33.00%"/>
    <n v="259900"/>
    <n v="0"/>
    <n v="0"/>
    <n v="0"/>
    <n v="259900"/>
    <n v="257289"/>
    <n v="2611"/>
    <n v="0"/>
    <n v="0"/>
    <n v="259900"/>
    <n v="0"/>
  </r>
  <r>
    <s v="2021/0013"/>
    <s v="Dell Optiplex 3060 Micro"/>
    <s v="Számítástecnikai eszközök [1432,571]"/>
    <s v="1432"/>
    <x v="121"/>
    <s v=""/>
    <s v="33.00%"/>
    <n v="259900"/>
    <n v="0"/>
    <n v="0"/>
    <n v="0"/>
    <n v="259900"/>
    <n v="257289"/>
    <n v="2611"/>
    <n v="0"/>
    <n v="0"/>
    <n v="259900"/>
    <n v="0"/>
  </r>
  <r>
    <s v="2021/0014"/>
    <s v="Dell Optiplex 3060 Micro"/>
    <s v="Számítástecnikai eszközök [1432,571]"/>
    <s v="1432"/>
    <x v="121"/>
    <s v=""/>
    <s v="33.00%"/>
    <n v="259900"/>
    <n v="0"/>
    <n v="0"/>
    <n v="0"/>
    <n v="259900"/>
    <n v="257289"/>
    <n v="2611"/>
    <n v="0"/>
    <n v="0"/>
    <n v="259900"/>
    <n v="0"/>
  </r>
  <r>
    <s v="2021/0015"/>
    <s v="Dell Optiplex 3060 Micro"/>
    <s v="Számítástecnikai eszközök [1432,571]"/>
    <s v="1432"/>
    <x v="121"/>
    <s v=""/>
    <s v="33.00%"/>
    <n v="259900"/>
    <n v="0"/>
    <n v="0"/>
    <n v="0"/>
    <n v="259900"/>
    <n v="257289"/>
    <n v="2611"/>
    <n v="0"/>
    <n v="0"/>
    <n v="259900"/>
    <n v="0"/>
  </r>
  <r>
    <s v="2021/0003"/>
    <s v="Dell Vostro 3500 Laptop"/>
    <s v="Számítástecnikai eszközök [1432,571]"/>
    <s v="1432"/>
    <x v="122"/>
    <s v=""/>
    <s v="33.00%"/>
    <n v="333790"/>
    <n v="0"/>
    <n v="0"/>
    <n v="0"/>
    <n v="333790"/>
    <n v="299057"/>
    <n v="34733"/>
    <n v="0"/>
    <n v="0"/>
    <n v="333790"/>
    <n v="0"/>
  </r>
  <r>
    <s v="2021/0001"/>
    <s v="Motorcsónak test - Kis Tibor gyártmány, H-10738"/>
    <s v="Kisértékű tárgyi eszközök [1461,572]"/>
    <s v="1461"/>
    <x v="123"/>
    <s v=""/>
    <s v="Kisértékű"/>
    <n v="40000"/>
    <n v="0"/>
    <n v="0"/>
    <n v="0"/>
    <n v="40000"/>
    <n v="40000"/>
    <n v="0"/>
    <n v="0"/>
    <n v="0"/>
    <n v="40000"/>
    <n v="0"/>
  </r>
  <r>
    <s v="2021/0004"/>
    <s v="Sátor alkatrészekkel"/>
    <s v="Egyéb sporteszközök [1452,571]"/>
    <s v="1452"/>
    <x v="124"/>
    <s v=""/>
    <s v="14.50%"/>
    <n v="557435"/>
    <n v="0"/>
    <n v="0"/>
    <n v="0"/>
    <n v="557435"/>
    <n v="199966"/>
    <n v="80826"/>
    <n v="0"/>
    <n v="0"/>
    <n v="280792"/>
    <n v="276643"/>
  </r>
  <r>
    <s v="2021/0006"/>
    <s v="Concept2 D modell evezős ergométer"/>
    <s v="Egyéb sporteszközök [1452,571]"/>
    <s v="1452"/>
    <x v="125"/>
    <s v=""/>
    <s v="14.50%"/>
    <n v="810000"/>
    <n v="0"/>
    <n v="0"/>
    <n v="0"/>
    <n v="810000"/>
    <n v="265462"/>
    <n v="117450"/>
    <n v="0"/>
    <n v="0"/>
    <n v="382912"/>
    <n v="427088"/>
  </r>
  <r>
    <s v="2022/0013"/>
    <s v="Concept2 párevezős lapát Skinny"/>
    <s v="Evezős hajók, gépek, lapátok [1451,571]"/>
    <s v="1451"/>
    <x v="126"/>
    <s v="51508364 T.KÓD, 002"/>
    <s v="9.00%"/>
    <n v="2499149"/>
    <n v="0"/>
    <n v="0"/>
    <n v="0"/>
    <n v="2499149"/>
    <n v="416047"/>
    <n v="224923"/>
    <n v="0"/>
    <n v="0"/>
    <n v="640970"/>
    <n v="1858179"/>
  </r>
  <r>
    <s v="2022/0014"/>
    <s v="Concept2 párevezős lapát UL"/>
    <s v="Evezős hajók, gépek, lapátok [1451,571]"/>
    <s v="1451"/>
    <x v="126"/>
    <s v="21400254 T.KÓD, 001"/>
    <s v="9.00%"/>
    <n v="2367704"/>
    <n v="0"/>
    <n v="0"/>
    <n v="0"/>
    <n v="2367704"/>
    <n v="393009"/>
    <n v="213095"/>
    <n v="0"/>
    <n v="0"/>
    <n v="606104"/>
    <n v="1761600"/>
  </r>
  <r>
    <s v="2022/0015"/>
    <s v="Concept2 váltottevezős lapát Skinny"/>
    <s v="Evezős hajók, gépek, lapátok [1451,571]"/>
    <s v="1451"/>
    <x v="126"/>
    <s v="73207726 T.KÓD, 003"/>
    <s v="9.00%"/>
    <n v="692447"/>
    <n v="0"/>
    <n v="0"/>
    <n v="0"/>
    <n v="692447"/>
    <n v="99303"/>
    <n v="62316"/>
    <n v="0"/>
    <n v="0"/>
    <n v="161619"/>
    <n v="530828"/>
  </r>
  <r>
    <s v="2022/0016"/>
    <s v="Concept2 váltottevezős lapát UL"/>
    <s v="Evezős hajók, gépek, lapátok [1451,571]"/>
    <s v="1451"/>
    <x v="126"/>
    <s v="32693317 T.KÓD, 004"/>
    <s v="9.00%"/>
    <n v="1545633"/>
    <n v="0"/>
    <n v="0"/>
    <n v="0"/>
    <n v="1545633"/>
    <n v="248886"/>
    <n v="139104"/>
    <n v="0"/>
    <n v="0"/>
    <n v="387990"/>
    <n v="1157643"/>
  </r>
  <r>
    <s v="2022/0001"/>
    <s v="Vitorláshajó - HOOK / Optimist"/>
    <s v="Egyéb sporteszközök [1452,571]"/>
    <s v="1452"/>
    <x v="127"/>
    <s v=""/>
    <s v="9.00%"/>
    <n v="356000"/>
    <n v="0"/>
    <n v="0"/>
    <n v="0"/>
    <n v="356000"/>
    <n v="58105"/>
    <n v="32041"/>
    <n v="0"/>
    <n v="0"/>
    <n v="90146"/>
    <n v="265854"/>
  </r>
  <r>
    <s v="2022/0002"/>
    <s v="Vitorláshajó - HOOK / Optimist"/>
    <s v="Egyéb sporteszközök [1452,571]"/>
    <s v="1452"/>
    <x v="127"/>
    <s v=""/>
    <s v="9.00%"/>
    <n v="356000"/>
    <n v="0"/>
    <n v="0"/>
    <n v="0"/>
    <n v="356000"/>
    <n v="58105"/>
    <n v="32041"/>
    <n v="0"/>
    <n v="0"/>
    <n v="90146"/>
    <n v="265854"/>
  </r>
  <r>
    <s v="2022/0003"/>
    <s v="Vitorláshajó - HOOK / Optimist"/>
    <s v="Egyéb sporteszközök [1452,571]"/>
    <s v="1452"/>
    <x v="127"/>
    <s v=""/>
    <s v="9.00%"/>
    <n v="356000"/>
    <n v="0"/>
    <n v="0"/>
    <n v="0"/>
    <n v="356000"/>
    <n v="58105"/>
    <n v="32041"/>
    <n v="0"/>
    <n v="0"/>
    <n v="90146"/>
    <n v="265854"/>
  </r>
  <r>
    <s v="2022/0004"/>
    <s v="Vitorláshajó - HOOK / Optimist"/>
    <s v="Egyéb sporteszközök [1452,571]"/>
    <s v="1452"/>
    <x v="127"/>
    <s v=""/>
    <s v="9.00%"/>
    <n v="356000"/>
    <n v="0"/>
    <n v="0"/>
    <n v="0"/>
    <n v="356000"/>
    <n v="58105"/>
    <n v="32041"/>
    <n v="0"/>
    <n v="0"/>
    <n v="90146"/>
    <n v="265854"/>
  </r>
  <r>
    <s v="2022/0005"/>
    <s v="Vitorláshajó - HOOK / Optimist"/>
    <s v="Egyéb sporteszközök [1452,571]"/>
    <s v="1452"/>
    <x v="127"/>
    <s v=""/>
    <s v="9.00%"/>
    <n v="356000"/>
    <n v="0"/>
    <n v="0"/>
    <n v="0"/>
    <n v="356000"/>
    <n v="58105"/>
    <n v="32041"/>
    <n v="0"/>
    <n v="0"/>
    <n v="90146"/>
    <n v="265854"/>
  </r>
  <r>
    <s v="2022/0006"/>
    <s v="Vitorláshajó - HOOK / Optimist"/>
    <s v="Egyéb sporteszközök [1452,571]"/>
    <s v="1452"/>
    <x v="127"/>
    <s v=""/>
    <s v="9.00%"/>
    <n v="356000"/>
    <n v="0"/>
    <n v="0"/>
    <n v="0"/>
    <n v="356000"/>
    <n v="58105"/>
    <n v="32041"/>
    <n v="0"/>
    <n v="0"/>
    <n v="90146"/>
    <n v="265854"/>
  </r>
  <r>
    <s v="2022/0007"/>
    <s v="Vitorláshajó - HOOK / Optimist"/>
    <s v="Egyéb sporteszközök [1452,571]"/>
    <s v="1452"/>
    <x v="127"/>
    <s v=""/>
    <s v="9.00%"/>
    <n v="356000"/>
    <n v="0"/>
    <n v="0"/>
    <n v="0"/>
    <n v="356000"/>
    <n v="58105"/>
    <n v="32041"/>
    <n v="0"/>
    <n v="0"/>
    <n v="90146"/>
    <n v="265854"/>
  </r>
  <r>
    <s v="2022/0008"/>
    <s v="Vitorláshajó - HOOK / Optimist"/>
    <s v="Egyéb sporteszközök [1452,571]"/>
    <s v="1452"/>
    <x v="127"/>
    <s v=""/>
    <s v="9.00%"/>
    <n v="356000"/>
    <n v="0"/>
    <n v="0"/>
    <n v="0"/>
    <n v="356000"/>
    <n v="58105"/>
    <n v="32041"/>
    <n v="0"/>
    <n v="0"/>
    <n v="90146"/>
    <n v="265854"/>
  </r>
  <r>
    <s v="2022/0009"/>
    <s v="Vitorláshajó - HOOK / Optimist"/>
    <s v="Egyéb sporteszközök [1452,571]"/>
    <s v="1452"/>
    <x v="127"/>
    <s v=""/>
    <s v="9.00%"/>
    <n v="356000"/>
    <n v="0"/>
    <n v="0"/>
    <n v="0"/>
    <n v="356000"/>
    <n v="58105"/>
    <n v="32041"/>
    <n v="0"/>
    <n v="0"/>
    <n v="90146"/>
    <n v="265854"/>
  </r>
  <r>
    <s v="2022/0010"/>
    <s v="Vitorláshajó - HOOK / Optimist"/>
    <s v="Egyéb sporteszközök [1452,571]"/>
    <s v="1452"/>
    <x v="127"/>
    <s v=""/>
    <s v="9.00%"/>
    <n v="356000"/>
    <n v="0"/>
    <n v="0"/>
    <n v="0"/>
    <n v="356000"/>
    <n v="58105"/>
    <n v="32041"/>
    <n v="0"/>
    <n v="0"/>
    <n v="90146"/>
    <n v="265854"/>
  </r>
  <r>
    <s v="2022/0017"/>
    <s v="Szállítókocsi - evezőshajók szállításához"/>
    <s v="Kisértékű tárgyi eszközök [1461,572]"/>
    <s v="1461"/>
    <x v="128"/>
    <s v=""/>
    <s v="Kisértékű"/>
    <n v="53340"/>
    <n v="0"/>
    <n v="0"/>
    <n v="0"/>
    <n v="53340"/>
    <n v="53340"/>
    <n v="0"/>
    <n v="0"/>
    <n v="0"/>
    <n v="53340"/>
    <n v="0"/>
  </r>
  <r>
    <s v="2022/0018"/>
    <s v="Szállítókocsi - evezőshajók szállításához"/>
    <s v="Kisértékű tárgyi eszközök [1461,572]"/>
    <s v="1461"/>
    <x v="128"/>
    <s v=""/>
    <s v="Kisértékű"/>
    <n v="53340"/>
    <n v="0"/>
    <n v="0"/>
    <n v="0"/>
    <n v="53340"/>
    <n v="53340"/>
    <n v="0"/>
    <n v="0"/>
    <n v="0"/>
    <n v="53340"/>
    <n v="0"/>
  </r>
  <r>
    <s v="2022/0019"/>
    <s v="Szállítókocsi - evezőshajók szállításához"/>
    <s v="Kisértékű tárgyi eszközök [1461,572]"/>
    <s v="1461"/>
    <x v="128"/>
    <s v=""/>
    <s v="Kisértékű"/>
    <n v="53340"/>
    <n v="0"/>
    <n v="0"/>
    <n v="0"/>
    <n v="53340"/>
    <n v="53340"/>
    <n v="0"/>
    <n v="0"/>
    <n v="0"/>
    <n v="53340"/>
    <n v="0"/>
  </r>
  <r>
    <s v="2022/0020"/>
    <s v="Szállítókocsi - evezőshajók szállításához"/>
    <s v="Kisértékű tárgyi eszközök [1461,572]"/>
    <s v="1461"/>
    <x v="128"/>
    <s v=""/>
    <s v="Kisértékű"/>
    <n v="53340"/>
    <n v="0"/>
    <n v="0"/>
    <n v="0"/>
    <n v="53340"/>
    <n v="53340"/>
    <n v="0"/>
    <n v="0"/>
    <n v="0"/>
    <n v="53340"/>
    <n v="0"/>
  </r>
  <r>
    <s v="2022/0022"/>
    <s v="Coastal - egypárevezős hajó"/>
    <s v="Evezős hajók, gépek, lapátok [1451,571]"/>
    <s v="1451"/>
    <x v="129"/>
    <s v=""/>
    <s v="9.00%"/>
    <n v="1110833"/>
    <n v="0"/>
    <n v="0"/>
    <n v="0"/>
    <n v="1110833"/>
    <n v="176119"/>
    <n v="99978"/>
    <n v="0"/>
    <n v="0"/>
    <n v="276097"/>
    <n v="834736"/>
  </r>
  <r>
    <s v="2022/0023"/>
    <s v="Coastal - egypárevezős hajó"/>
    <s v="Evezős hajók, gépek, lapátok [1451,571]"/>
    <s v="1451"/>
    <x v="129"/>
    <s v=""/>
    <s v="9.00%"/>
    <n v="1110833"/>
    <n v="0"/>
    <n v="0"/>
    <n v="0"/>
    <n v="1110833"/>
    <n v="176119"/>
    <n v="99978"/>
    <n v="0"/>
    <n v="0"/>
    <n v="276097"/>
    <n v="834736"/>
  </r>
  <r>
    <s v="2022/0024"/>
    <s v="Coastal - egypárevezős hajó"/>
    <s v="Evezős hajók, gépek, lapátok [1451,571]"/>
    <s v="1451"/>
    <x v="129"/>
    <s v=""/>
    <s v="9.00%"/>
    <n v="1110833"/>
    <n v="0"/>
    <n v="0"/>
    <n v="0"/>
    <n v="1110833"/>
    <n v="176119"/>
    <n v="99978"/>
    <n v="0"/>
    <n v="0"/>
    <n v="276097"/>
    <n v="834736"/>
  </r>
  <r>
    <s v="2022/0025"/>
    <s v="Coastal - egypárevezős hajó"/>
    <s v="Evezős hajók, gépek, lapátok [1451,571]"/>
    <s v="1451"/>
    <x v="129"/>
    <s v=""/>
    <s v="9.00%"/>
    <n v="1110833"/>
    <n v="0"/>
    <n v="0"/>
    <n v="0"/>
    <n v="1110833"/>
    <n v="176119"/>
    <n v="99978"/>
    <n v="0"/>
    <n v="0"/>
    <n v="276097"/>
    <n v="834736"/>
  </r>
  <r>
    <s v="2022/0026"/>
    <s v="Coastal - egypárevezős hajó"/>
    <s v="Evezős hajók, gépek, lapátok [1451,571]"/>
    <s v="1451"/>
    <x v="129"/>
    <s v=""/>
    <s v="9.00%"/>
    <n v="1110833"/>
    <n v="0"/>
    <n v="0"/>
    <n v="0"/>
    <n v="1110833"/>
    <n v="176119"/>
    <n v="99978"/>
    <n v="0"/>
    <n v="0"/>
    <n v="276097"/>
    <n v="834736"/>
  </r>
  <r>
    <s v="2022/0027"/>
    <s v="Coastal - egypárevezős hajó"/>
    <s v="Evezős hajók, gépek, lapátok [1451,571]"/>
    <s v="1451"/>
    <x v="129"/>
    <s v=""/>
    <s v="9.00%"/>
    <n v="1110833"/>
    <n v="0"/>
    <n v="0"/>
    <n v="0"/>
    <n v="1110833"/>
    <n v="176119"/>
    <n v="99978"/>
    <n v="0"/>
    <n v="0"/>
    <n v="276097"/>
    <n v="834736"/>
  </r>
  <r>
    <s v="2022/0028"/>
    <s v="DELL Vostro laptop"/>
    <s v="Számítástecnikai eszközök [1432,571]"/>
    <s v="1432"/>
    <x v="129"/>
    <s v=""/>
    <s v="33.00%"/>
    <n v="335690"/>
    <n v="0"/>
    <n v="0"/>
    <n v="0"/>
    <n v="335690"/>
    <n v="195157"/>
    <n v="110778"/>
    <n v="0"/>
    <n v="0"/>
    <n v="305935"/>
    <n v="29755"/>
  </r>
  <r>
    <s v="2022/0029"/>
    <s v="RP3T Dynamic ergométer T model / Rowing machine"/>
    <s v="Evezős hajók, gépek, lapátok [1451,571]"/>
    <s v="1451"/>
    <x v="130"/>
    <s v=""/>
    <s v="9.00%"/>
    <n v="692150"/>
    <n v="0"/>
    <n v="0"/>
    <n v="0"/>
    <n v="692150"/>
    <n v="105476"/>
    <n v="62292"/>
    <n v="0"/>
    <n v="0"/>
    <n v="167768"/>
    <n v="524382"/>
  </r>
  <r>
    <s v="2022/0030"/>
    <s v="RP3T Dynamic ergométer T model / Rowing machine"/>
    <s v="Evezős hajók, gépek, lapátok [1451,571]"/>
    <s v="1451"/>
    <x v="130"/>
    <s v=""/>
    <s v="9.00%"/>
    <n v="692150"/>
    <n v="0"/>
    <n v="0"/>
    <n v="0"/>
    <n v="692150"/>
    <n v="105476"/>
    <n v="62292"/>
    <n v="0"/>
    <n v="0"/>
    <n v="167768"/>
    <n v="524382"/>
  </r>
  <r>
    <s v="2022/0032"/>
    <s v="Nehéz hajószállító pótkocsi BSSC"/>
    <s v="Egyéb járművek [142,571]"/>
    <s v="142"/>
    <x v="131"/>
    <s v=""/>
    <s v="20.00%"/>
    <n v="3468255"/>
    <n v="0"/>
    <n v="0"/>
    <n v="0"/>
    <n v="3468255"/>
    <n v="1152814"/>
    <n v="693653"/>
    <n v="0"/>
    <n v="0"/>
    <n v="1846467"/>
    <n v="1621788"/>
  </r>
  <r>
    <s v="2022/0035"/>
    <s v="Filippi 1x F15 CWA fordított wing villa egypár"/>
    <s v="Evezős hajók, gépek, lapátok [1451,571]"/>
    <s v="1451"/>
    <x v="132"/>
    <s v="SERIAL: F15CC4L"/>
    <s v="9.00%"/>
    <n v="4527869"/>
    <n v="0"/>
    <n v="0"/>
    <n v="0"/>
    <n v="4527869"/>
    <n v="640136"/>
    <n v="407509"/>
    <n v="0"/>
    <n v="0"/>
    <n v="1047645"/>
    <n v="3480224"/>
  </r>
  <r>
    <s v="2022/0036"/>
    <s v="Filippi 1x F144 Alu wing villa egypár"/>
    <s v="Evezős hajók, gépek, lapátok [1451,571]"/>
    <s v="1451"/>
    <x v="132"/>
    <s v="SERIAL: F44AC2CA"/>
    <s v="9.00%"/>
    <n v="3886869"/>
    <n v="0"/>
    <n v="0"/>
    <n v="0"/>
    <n v="3886869"/>
    <n v="553048"/>
    <n v="349817"/>
    <n v="0"/>
    <n v="0"/>
    <n v="902865"/>
    <n v="2984004"/>
  </r>
  <r>
    <s v="2022/0039"/>
    <s v="WintechRacing 1x SLW - R12324"/>
    <s v="Evezős hajók, gépek, lapátok [1451,571]"/>
    <s v="1451"/>
    <x v="133"/>
    <s v=""/>
    <s v="9.00%"/>
    <n v="2221006"/>
    <n v="0"/>
    <n v="0"/>
    <n v="0"/>
    <n v="2221006"/>
    <n v="319457"/>
    <n v="199891"/>
    <n v="0"/>
    <n v="0"/>
    <n v="519348"/>
    <n v="1701658"/>
  </r>
  <r>
    <s v="2022/0040"/>
    <s v="WintechRacing 1x SLW - R12329"/>
    <s v="Evezős hajók, gépek, lapátok [1451,571]"/>
    <s v="1451"/>
    <x v="133"/>
    <s v=""/>
    <s v="9.00%"/>
    <n v="1742107"/>
    <n v="0"/>
    <n v="0"/>
    <n v="0"/>
    <n v="1742107"/>
    <n v="256167"/>
    <n v="156791"/>
    <n v="0"/>
    <n v="0"/>
    <n v="412958"/>
    <n v="1329149"/>
  </r>
  <r>
    <s v="2022/0041"/>
    <s v="WintechRacing 2x 2 LW - R22084"/>
    <s v="Evezős hajók, gépek, lapátok [1451,571]"/>
    <s v="1451"/>
    <x v="133"/>
    <s v=""/>
    <s v="9.00%"/>
    <n v="2811499"/>
    <n v="0"/>
    <n v="0"/>
    <n v="0"/>
    <n v="2811499"/>
    <n v="397502"/>
    <n v="253037"/>
    <n v="0"/>
    <n v="0"/>
    <n v="650539"/>
    <n v="2160960"/>
  </r>
  <r>
    <s v="2022/0042"/>
    <s v="WintechRacing 1x LW - R12321"/>
    <s v="Evezős hajók, gépek, lapátok [1451,571]"/>
    <s v="1451"/>
    <x v="133"/>
    <s v=""/>
    <s v="9.00%"/>
    <n v="1546943"/>
    <n v="0"/>
    <n v="0"/>
    <n v="0"/>
    <n v="1546943"/>
    <n v="230375"/>
    <n v="139223"/>
    <n v="0"/>
    <n v="0"/>
    <n v="369598"/>
    <n v="1177345"/>
  </r>
  <r>
    <s v="2022/0043"/>
    <s v="WintechRacing 2x 2 LW - R22080"/>
    <s v="Evezős hajók, gépek, lapátok [1451,571]"/>
    <s v="1451"/>
    <x v="133"/>
    <s v=""/>
    <s v="9.00%"/>
    <n v="3490565"/>
    <n v="0"/>
    <n v="0"/>
    <n v="0"/>
    <n v="3490565"/>
    <n v="487252"/>
    <n v="314148"/>
    <n v="0"/>
    <n v="0"/>
    <n v="801400"/>
    <n v="2689165"/>
  </r>
  <r>
    <s v="2022/0044"/>
    <s v="WintechRacing 1x LW - R12330"/>
    <s v="Evezős hajók, gépek, lapátok [1451,571]"/>
    <s v="1451"/>
    <x v="133"/>
    <s v=""/>
    <s v="9.00%"/>
    <n v="1742106"/>
    <n v="0"/>
    <n v="0"/>
    <n v="0"/>
    <n v="1742106"/>
    <n v="256167"/>
    <n v="156791"/>
    <n v="0"/>
    <n v="0"/>
    <n v="412958"/>
    <n v="1329148"/>
  </r>
  <r>
    <s v="2022/0045"/>
    <s v="WintechRacing 2x 2 LW - R22081"/>
    <s v="Evezős hajók, gépek, lapátok [1451,571]"/>
    <s v="1451"/>
    <x v="133"/>
    <s v=""/>
    <s v="9.00%"/>
    <n v="3490565"/>
    <n v="0"/>
    <n v="0"/>
    <n v="0"/>
    <n v="3490565"/>
    <n v="487252"/>
    <n v="314148"/>
    <n v="0"/>
    <n v="0"/>
    <n v="801400"/>
    <n v="2689165"/>
  </r>
  <r>
    <s v="2022/0046"/>
    <s v="WintechRacing 4x 4 LW - R42062"/>
    <s v="Evezős hajók, gépek, lapátok [1451,571]"/>
    <s v="1451"/>
    <x v="133"/>
    <s v=""/>
    <s v="9.00%"/>
    <n v="4658540"/>
    <n v="0"/>
    <n v="0"/>
    <n v="0"/>
    <n v="4658540"/>
    <n v="641612"/>
    <n v="419269"/>
    <n v="0"/>
    <n v="0"/>
    <n v="1060881"/>
    <n v="3597659"/>
  </r>
  <r>
    <s v="2022/0047"/>
    <s v="WintechRacing 1x LW - R12325"/>
    <s v="Evezős hajók, gépek, lapátok [1451,571]"/>
    <s v="1451"/>
    <x v="133"/>
    <s v=""/>
    <s v="9.00%"/>
    <n v="2221006"/>
    <n v="0"/>
    <n v="0"/>
    <n v="0"/>
    <n v="2221006"/>
    <n v="319457"/>
    <n v="199891"/>
    <n v="0"/>
    <n v="0"/>
    <n v="519348"/>
    <n v="1701658"/>
  </r>
  <r>
    <s v="2022/0048"/>
    <s v="WintechRacing 2x 2 LW - R22082"/>
    <s v="Evezős hajók, gépek, lapátok [1451,571]"/>
    <s v="1451"/>
    <x v="133"/>
    <s v=""/>
    <s v="9.00%"/>
    <n v="3490565"/>
    <n v="0"/>
    <n v="0"/>
    <n v="0"/>
    <n v="3490565"/>
    <n v="487252"/>
    <n v="314148"/>
    <n v="0"/>
    <n v="0"/>
    <n v="801400"/>
    <n v="2689165"/>
  </r>
  <r>
    <s v="2022/0049"/>
    <s v="WintechRacing 2x 2 MW - R22083"/>
    <s v="Evezős hajók, gépek, lapátok [1451,571]"/>
    <s v="1451"/>
    <x v="133"/>
    <s v=""/>
    <s v="9.00%"/>
    <n v="3490565"/>
    <n v="0"/>
    <n v="0"/>
    <n v="0"/>
    <n v="3490565"/>
    <n v="487252"/>
    <n v="314148"/>
    <n v="0"/>
    <n v="0"/>
    <n v="801400"/>
    <n v="2689165"/>
  </r>
  <r>
    <s v="2022/0050"/>
    <s v="WintechRacing 4x 4 MW - R42061"/>
    <s v="Evezős hajók, gépek, lapátok [1451,571]"/>
    <s v="1451"/>
    <x v="133"/>
    <s v=""/>
    <s v="9.00%"/>
    <n v="6033187"/>
    <n v="0"/>
    <n v="0"/>
    <n v="0"/>
    <n v="6033187"/>
    <n v="823296"/>
    <n v="542989"/>
    <n v="0"/>
    <n v="0"/>
    <n v="1366285"/>
    <n v="4666902"/>
  </r>
  <r>
    <s v="2022/0051"/>
    <s v="WintechRacing 1x MW - R12326"/>
    <s v="Evezős hajók, gépek, lapátok [1451,571]"/>
    <s v="1451"/>
    <x v="133"/>
    <s v=""/>
    <s v="9.00%"/>
    <n v="2221006"/>
    <n v="0"/>
    <n v="0"/>
    <n v="0"/>
    <n v="2221006"/>
    <n v="319457"/>
    <n v="199891"/>
    <n v="0"/>
    <n v="0"/>
    <n v="519348"/>
    <n v="1701658"/>
  </r>
  <r>
    <s v="2022/0052"/>
    <s v="WintechRacing 2x 2 HW - R22085"/>
    <s v="Evezős hajók, gépek, lapátok [1451,571]"/>
    <s v="1451"/>
    <x v="133"/>
    <s v=""/>
    <s v="9.00%"/>
    <n v="2811499"/>
    <n v="0"/>
    <n v="0"/>
    <n v="0"/>
    <n v="2811499"/>
    <n v="397502"/>
    <n v="253037"/>
    <n v="0"/>
    <n v="0"/>
    <n v="650539"/>
    <n v="2160960"/>
  </r>
  <r>
    <s v="2022/0053"/>
    <s v="WintechRacing 1x MW - R12331"/>
    <s v="Evezős hajók, gépek, lapátok [1451,571]"/>
    <s v="1451"/>
    <x v="133"/>
    <s v=""/>
    <s v="9.00%"/>
    <n v="1742106"/>
    <n v="0"/>
    <n v="0"/>
    <n v="0"/>
    <n v="1742106"/>
    <n v="256167"/>
    <n v="156791"/>
    <n v="0"/>
    <n v="0"/>
    <n v="412958"/>
    <n v="1329148"/>
  </r>
  <r>
    <s v="2022/0054"/>
    <s v="WintechRacing 1x LW - R12327"/>
    <s v="Evezős hajók, gépek, lapátok [1451,571]"/>
    <s v="1451"/>
    <x v="133"/>
    <s v=""/>
    <s v="9.00%"/>
    <n v="2221006"/>
    <n v="0"/>
    <n v="0"/>
    <n v="0"/>
    <n v="2221006"/>
    <n v="319457"/>
    <n v="199891"/>
    <n v="0"/>
    <n v="0"/>
    <n v="519348"/>
    <n v="1701658"/>
  </r>
  <r>
    <s v="2022/0055"/>
    <s v="WintechRacing 1x LW - R12328"/>
    <s v="Evezős hajók, gépek, lapátok [1451,571]"/>
    <s v="1451"/>
    <x v="133"/>
    <s v=""/>
    <s v="9.00%"/>
    <n v="2221006"/>
    <n v="0"/>
    <n v="0"/>
    <n v="0"/>
    <n v="2221006"/>
    <n v="319457"/>
    <n v="199891"/>
    <n v="0"/>
    <n v="0"/>
    <n v="519348"/>
    <n v="1701658"/>
  </r>
  <r>
    <s v="2022/0056"/>
    <s v="WintechRacing 1x LW - R12322"/>
    <s v="Evezős hajók, gépek, lapátok [1451,571]"/>
    <s v="1451"/>
    <x v="133"/>
    <s v=""/>
    <s v="9.00%"/>
    <n v="1546943"/>
    <n v="0"/>
    <n v="0"/>
    <n v="0"/>
    <n v="1546943"/>
    <n v="230375"/>
    <n v="139223"/>
    <n v="0"/>
    <n v="0"/>
    <n v="369598"/>
    <n v="1177345"/>
  </r>
  <r>
    <s v="2022/0057"/>
    <s v="WintechRacing 1x LW - R12323"/>
    <s v="Evezős hajók, gépek, lapátok [1451,571]"/>
    <s v="1451"/>
    <x v="133"/>
    <s v=""/>
    <s v="9.00%"/>
    <n v="1546943"/>
    <n v="0"/>
    <n v="0"/>
    <n v="0"/>
    <n v="1546943"/>
    <n v="230375"/>
    <n v="139223"/>
    <n v="0"/>
    <n v="0"/>
    <n v="369598"/>
    <n v="1177345"/>
  </r>
  <r>
    <s v="2022/0058"/>
    <s v="Párevezős lapát / Smoothie toll, 285-290 cm"/>
    <s v="Evezős hajók, gépek, lapátok [1451,571]"/>
    <s v="1451"/>
    <x v="133"/>
    <s v=""/>
    <s v="9.00%"/>
    <n v="4624294"/>
    <n v="0"/>
    <n v="0"/>
    <n v="0"/>
    <n v="4624294"/>
    <n v="637088"/>
    <n v="416190"/>
    <n v="0"/>
    <n v="0"/>
    <n v="1053278"/>
    <n v="3571016"/>
  </r>
  <r>
    <s v="2022/0059"/>
    <s v="Párevezős lapát / Macon toll, 293 cm"/>
    <s v="Evezős hajók, gépek, lapátok [1451,571]"/>
    <s v="1451"/>
    <x v="133"/>
    <s v=""/>
    <s v="9.00%"/>
    <n v="1467864"/>
    <n v="0"/>
    <n v="0"/>
    <n v="0"/>
    <n v="1467864"/>
    <n v="219918"/>
    <n v="132107"/>
    <n v="0"/>
    <n v="0"/>
    <n v="352025"/>
    <n v="1115839"/>
  </r>
  <r>
    <s v="2022/0060"/>
    <s v="Párevezős lapát / Macon toll, 288 cm"/>
    <s v="Evezős hajók, gépek, lapátok [1451,571]"/>
    <s v="1451"/>
    <x v="133"/>
    <s v=""/>
    <s v="9.00%"/>
    <n v="2335573"/>
    <n v="0"/>
    <n v="0"/>
    <n v="0"/>
    <n v="2335573"/>
    <n v="334604"/>
    <n v="210203"/>
    <n v="0"/>
    <n v="0"/>
    <n v="544807"/>
    <n v="1790766"/>
  </r>
  <r>
    <s v="2022/0061"/>
    <s v="Váltottevezős lapát / Macon toll, 371-376 cm"/>
    <s v="Evezős hajók, gépek, lapátok [1451,571]"/>
    <s v="1451"/>
    <x v="133"/>
    <s v=""/>
    <s v="9.00%"/>
    <n v="817344"/>
    <n v="0"/>
    <n v="0"/>
    <n v="0"/>
    <n v="817344"/>
    <n v="133948"/>
    <n v="73566"/>
    <n v="0"/>
    <n v="0"/>
    <n v="207514"/>
    <n v="609830"/>
  </r>
  <r>
    <s v="2022/0037"/>
    <s v="Concept párevezős lapát UL"/>
    <s v="Evezős hajók, gépek, lapátok [1451,571]"/>
    <s v="1451"/>
    <x v="134"/>
    <s v="21400254 T.KÓD, 001"/>
    <s v="9.00%"/>
    <n v="3304964"/>
    <n v="0"/>
    <n v="0"/>
    <n v="0"/>
    <n v="3304964"/>
    <n v="454464"/>
    <n v="297450"/>
    <n v="0"/>
    <n v="0"/>
    <n v="751914"/>
    <n v="2553050"/>
  </r>
  <r>
    <s v="2022/0038"/>
    <s v="Concept2 váltottevezős lapát UL"/>
    <s v="Evezős hajók, gépek, lapátok [1451,571]"/>
    <s v="1451"/>
    <x v="134"/>
    <s v="32693317 T.KÓD, 004"/>
    <s v="9.00%"/>
    <n v="1223942"/>
    <n v="0"/>
    <n v="0"/>
    <n v="0"/>
    <n v="1223942"/>
    <n v="185070"/>
    <n v="110154"/>
    <n v="0"/>
    <n v="0"/>
    <n v="295224"/>
    <n v="928718"/>
  </r>
  <r>
    <s v="2022/0066"/>
    <s v="Tengeri kétpárevezős hajó - lízingelt"/>
    <s v="Evezős hajók, gépek, lapátok [1451,571]"/>
    <s v="1451"/>
    <x v="135"/>
    <s v=""/>
    <s v="9.00%"/>
    <n v="2340000"/>
    <n v="0"/>
    <n v="0"/>
    <n v="0"/>
    <n v="2340000"/>
    <n v="264266"/>
    <n v="210601"/>
    <n v="0"/>
    <n v="0"/>
    <n v="474867"/>
    <n v="1865133"/>
  </r>
  <r>
    <s v="2022/0064"/>
    <s v="Evezőshajó villa"/>
    <s v="Evezős hajók, gépek, lapátok [1451,571]"/>
    <s v="1451"/>
    <x v="136"/>
    <s v=""/>
    <s v="14.50%"/>
    <n v="3002280"/>
    <n v="0"/>
    <n v="0"/>
    <n v="0"/>
    <n v="3002280"/>
    <n v="517625"/>
    <n v="435329"/>
    <n v="0"/>
    <n v="0"/>
    <n v="952954"/>
    <n v="2049326"/>
  </r>
  <r>
    <s v="2022/0065"/>
    <s v="Hajótartó állványzat"/>
    <s v="Egyéb sporteszközök [1452,571]"/>
    <s v="1452"/>
    <x v="137"/>
    <s v=""/>
    <s v="14.50%"/>
    <n v="464820"/>
    <n v="0"/>
    <n v="0"/>
    <n v="0"/>
    <n v="464820"/>
    <n v="71091"/>
    <n v="67399"/>
    <n v="0"/>
    <n v="0"/>
    <n v="138490"/>
    <n v="326330"/>
  </r>
  <r>
    <s v="2023/0003"/>
    <s v="Csapásszámmérő"/>
    <s v="Egyéb sporteszközök [1452,571]"/>
    <s v="1452"/>
    <x v="138"/>
    <s v=""/>
    <s v="50.00%"/>
    <n v="2593473"/>
    <n v="0"/>
    <n v="0"/>
    <n v="0"/>
    <n v="2593473"/>
    <n v="1295041"/>
    <n v="1296738"/>
    <n v="0"/>
    <n v="0"/>
    <n v="2591779"/>
    <n v="1694"/>
  </r>
  <r>
    <s v="2023/0002"/>
    <s v="Sátorváz ponyvával, huzattal, fallal"/>
    <s v="Egyéb sporteszközök [1452,571]"/>
    <s v="1452"/>
    <x v="139"/>
    <s v=""/>
    <s v="14.50%"/>
    <n v="1831535"/>
    <n v="0"/>
    <n v="0"/>
    <n v="0"/>
    <n v="1831535"/>
    <n v="217704"/>
    <n v="265573"/>
    <n v="0"/>
    <n v="0"/>
    <n v="483277"/>
    <n v="1348258"/>
  </r>
  <r>
    <s v="2023/0001"/>
    <s v="LED monitor"/>
    <s v="Irodai berendezések, felszerelések [1431,571]"/>
    <s v="1431"/>
    <x v="140"/>
    <s v=""/>
    <s v="Kisértékű"/>
    <n v="132055"/>
    <n v="0"/>
    <n v="0"/>
    <n v="0"/>
    <n v="132055"/>
    <n v="132055"/>
    <n v="0"/>
    <n v="0"/>
    <n v="0"/>
    <n v="132055"/>
    <n v="0"/>
  </r>
  <r>
    <s v="2023/0004"/>
    <s v="Rendezői szék 2db"/>
    <s v="Kisértékű tárgyi eszközök [1461,572]"/>
    <s v="1461"/>
    <x v="141"/>
    <s v=""/>
    <s v="Kisértékű"/>
    <n v="85480"/>
    <n v="0"/>
    <n v="0"/>
    <n v="0"/>
    <n v="85480"/>
    <n v="85480"/>
    <n v="0"/>
    <n v="0"/>
    <n v="0"/>
    <n v="85480"/>
    <n v="0"/>
  </r>
  <r>
    <s v="2023/0005"/>
    <s v="LG smart Tv"/>
    <s v="Egyéb felszerelések [1453,571]"/>
    <s v="1453"/>
    <x v="142"/>
    <s v=""/>
    <s v="14.50%"/>
    <n v="242000"/>
    <n v="0"/>
    <n v="0"/>
    <n v="0"/>
    <n v="242000"/>
    <n v="19995"/>
    <n v="35088"/>
    <n v="0"/>
    <n v="0"/>
    <n v="55083"/>
    <n v="186917"/>
  </r>
  <r>
    <s v="2023/0006"/>
    <s v="&quot;MESZ&quot; kordon molinók, 3 féle"/>
    <s v="Egyéb felszerelések [1453,571]"/>
    <s v="1453"/>
    <x v="143"/>
    <s v=""/>
    <s v="14.50%"/>
    <n v="323850"/>
    <n v="0"/>
    <n v="0"/>
    <n v="0"/>
    <n v="323850"/>
    <n v="24830"/>
    <n v="46956"/>
    <n v="0"/>
    <n v="0"/>
    <n v="71786"/>
    <n v="252064"/>
  </r>
  <r>
    <s v="2023/0007"/>
    <s v="Wintech evezőslapát 10db"/>
    <s v="Evezős hajók, gépek, lapátok [1451,571]"/>
    <s v="1451"/>
    <x v="144"/>
    <s v=""/>
    <s v="9.00%"/>
    <n v="1750000"/>
    <n v="0"/>
    <n v="0"/>
    <n v="0"/>
    <n v="1750000"/>
    <n v="72494"/>
    <n v="157500"/>
    <n v="0"/>
    <n v="0"/>
    <n v="229994"/>
    <n v="1520006"/>
  </r>
  <r>
    <s v="2023/0008"/>
    <s v="Coastal"/>
    <s v="Evezős hajók, gépek, lapátok [1451,571]"/>
    <s v="1451"/>
    <x v="144"/>
    <s v=""/>
    <s v="9.00%"/>
    <n v="1549400"/>
    <n v="0"/>
    <n v="0"/>
    <n v="0"/>
    <n v="1549400"/>
    <n v="64182"/>
    <n v="139446"/>
    <n v="0"/>
    <n v="0"/>
    <n v="203628"/>
    <n v="1345772"/>
  </r>
  <r>
    <s v="2023/0009"/>
    <s v="Coastal"/>
    <s v="Evezős hajók, gépek, lapátok [1451,571]"/>
    <s v="1451"/>
    <x v="144"/>
    <s v=""/>
    <s v="9.00%"/>
    <n v="1549400"/>
    <n v="0"/>
    <n v="0"/>
    <n v="0"/>
    <n v="1549400"/>
    <n v="64182"/>
    <n v="139446"/>
    <n v="0"/>
    <n v="0"/>
    <n v="203628"/>
    <n v="1345772"/>
  </r>
  <r>
    <s v="2023/0011"/>
    <s v="Egyajtós hűtőszekrény"/>
    <s v="Kisértékű tárgyi eszközök [1461,572]"/>
    <s v="1461"/>
    <x v="145"/>
    <s v=""/>
    <s v="Kisértékű"/>
    <n v="168880"/>
    <n v="0"/>
    <n v="0"/>
    <n v="0"/>
    <n v="168880"/>
    <n v="168880"/>
    <n v="0"/>
    <n v="0"/>
    <n v="0"/>
    <n v="168880"/>
    <n v="0"/>
  </r>
  <r>
    <s v="2023/0010"/>
    <s v="Samsung G A23 5G 128GB DS Kész. - Fekete"/>
    <s v="Kisértékű tárgyi eszközök [1461,572]"/>
    <s v="1461"/>
    <x v="146"/>
    <s v=""/>
    <s v="Kisértékű"/>
    <n v="93853"/>
    <n v="0"/>
    <n v="0"/>
    <n v="0"/>
    <n v="93853"/>
    <n v="93853"/>
    <n v="0"/>
    <n v="0"/>
    <n v="0"/>
    <n v="93853"/>
    <n v="0"/>
  </r>
  <r>
    <s v="2024/0001"/>
    <s v="Hangszóró mikrofonnal"/>
    <s v="Kisértékű tárgyi eszközök [1461,572]"/>
    <s v="1461"/>
    <x v="147"/>
    <s v=""/>
    <s v="Kisértékű"/>
    <n v="0"/>
    <n v="177780"/>
    <n v="0"/>
    <n v="0"/>
    <n v="177780"/>
    <n v="0"/>
    <n v="177780"/>
    <n v="0"/>
    <n v="0"/>
    <n v="177780"/>
    <n v="0"/>
  </r>
  <r>
    <s v="2024/0002"/>
    <s v="FLINTAN irodai szék fekete, karfa pár fekete"/>
    <s v="Kisértékű tárgyi eszközök [1461,572]"/>
    <s v="1461"/>
    <x v="148"/>
    <s v=""/>
    <s v="Kisértékű"/>
    <n v="0"/>
    <n v="61970"/>
    <n v="0"/>
    <n v="0"/>
    <n v="61970"/>
    <n v="0"/>
    <n v="61970"/>
    <n v="0"/>
    <n v="0"/>
    <n v="61970"/>
    <n v="0"/>
  </r>
  <r>
    <s v="2024/0003"/>
    <s v="Riasztórendszer"/>
    <s v="Irodai berendezések, felszerelések [1431,571]"/>
    <s v="1431"/>
    <x v="149"/>
    <s v=""/>
    <s v="14.50%"/>
    <n v="0"/>
    <n v="731244"/>
    <n v="0"/>
    <n v="0"/>
    <n v="731244"/>
    <n v="0"/>
    <n v="83435"/>
    <n v="0"/>
    <n v="0"/>
    <n v="83435"/>
    <n v="647809"/>
  </r>
  <r>
    <s v="2024/0004"/>
    <s v="Telefon"/>
    <s v="Kisértékű tárgyi eszközök [1461,572]"/>
    <s v="1461"/>
    <x v="150"/>
    <s v=""/>
    <s v="Kisértékű"/>
    <n v="0"/>
    <n v="92583"/>
    <n v="0"/>
    <n v="0"/>
    <n v="92583"/>
    <n v="0"/>
    <n v="92583"/>
    <n v="0"/>
    <n v="0"/>
    <n v="92583"/>
    <n v="0"/>
  </r>
  <r>
    <s v="2024/0008"/>
    <s v="NK Blue Ocean Akkumulátor"/>
    <s v="Kisértékű tárgyi eszközök [1461,572]"/>
    <s v="1461"/>
    <x v="151"/>
    <s v=""/>
    <s v="Kisértékű"/>
    <n v="0"/>
    <n v="51744"/>
    <n v="0"/>
    <n v="0"/>
    <n v="51744"/>
    <n v="0"/>
    <n v="51744"/>
    <n v="0"/>
    <n v="0"/>
    <n v="51744"/>
    <n v="0"/>
  </r>
  <r>
    <s v="2024/0013"/>
    <s v="NK Blue Ocean Akkumulátor"/>
    <s v="Kisértékű tárgyi eszközök [1461,572]"/>
    <s v="1461"/>
    <x v="151"/>
    <s v=""/>
    <s v="Kisértékű"/>
    <n v="0"/>
    <n v="51744"/>
    <n v="0"/>
    <n v="0"/>
    <n v="51744"/>
    <n v="0"/>
    <n v="51744"/>
    <n v="0"/>
    <n v="0"/>
    <n v="51744"/>
    <n v="0"/>
  </r>
  <r>
    <s v="2024/0014"/>
    <s v="NK Blue Ocean Akkumulátor"/>
    <s v="Kisértékű tárgyi eszközök [1461,572]"/>
    <s v="1461"/>
    <x v="151"/>
    <s v=""/>
    <s v="Kisértékű"/>
    <n v="0"/>
    <n v="51744"/>
    <n v="0"/>
    <n v="0"/>
    <n v="51744"/>
    <n v="0"/>
    <n v="51744"/>
    <n v="0"/>
    <n v="0"/>
    <n v="51744"/>
    <n v="0"/>
  </r>
  <r>
    <s v="2024/0015"/>
    <s v="NK Blue Ocean Akkumulátor"/>
    <s v="Kisértékű tárgyi eszközök [1461,572]"/>
    <s v="1461"/>
    <x v="151"/>
    <s v=""/>
    <s v="Kisértékű"/>
    <n v="0"/>
    <n v="51744"/>
    <n v="0"/>
    <n v="0"/>
    <n v="51744"/>
    <n v="0"/>
    <n v="51744"/>
    <n v="0"/>
    <n v="0"/>
    <n v="51744"/>
    <n v="0"/>
  </r>
  <r>
    <s v="2024/0016"/>
    <s v="NK Blue Ocean Akkumulátor"/>
    <s v="Kisértékű tárgyi eszközök [1461,572]"/>
    <s v="1461"/>
    <x v="151"/>
    <s v=""/>
    <s v="Kisértékű"/>
    <n v="0"/>
    <n v="51744"/>
    <n v="0"/>
    <n v="0"/>
    <n v="51744"/>
    <n v="0"/>
    <n v="51744"/>
    <n v="0"/>
    <n v="0"/>
    <n v="51744"/>
    <n v="0"/>
  </r>
  <r>
    <s v="2024/0019"/>
    <s v="NK Blue Ocean Akkumulátor töltő"/>
    <s v="Kisértékű tárgyi eszközök [1461,572]"/>
    <s v="1461"/>
    <x v="151"/>
    <s v=""/>
    <s v="Kisértékű"/>
    <n v="0"/>
    <n v="34464"/>
    <n v="0"/>
    <n v="0"/>
    <n v="34464"/>
    <n v="0"/>
    <n v="34464"/>
    <n v="0"/>
    <n v="0"/>
    <n v="34464"/>
    <n v="0"/>
  </r>
  <r>
    <s v="2024/0020"/>
    <s v="NK Blue Ocean Akkumulátor töltő"/>
    <s v="Kisértékű tárgyi eszközök [1461,572]"/>
    <s v="1461"/>
    <x v="151"/>
    <s v=""/>
    <s v="Kisértékű"/>
    <n v="0"/>
    <n v="34464"/>
    <n v="0"/>
    <n v="0"/>
    <n v="34464"/>
    <n v="0"/>
    <n v="34464"/>
    <n v="0"/>
    <n v="0"/>
    <n v="34464"/>
    <n v="0"/>
  </r>
  <r>
    <s v="2024/0021"/>
    <s v="NK Blue Ocean Akkumulátor töltő"/>
    <s v="Kisértékű tárgyi eszközök [1461,572]"/>
    <s v="1461"/>
    <x v="151"/>
    <s v=""/>
    <s v="Kisértékű"/>
    <n v="0"/>
    <n v="34464"/>
    <n v="0"/>
    <n v="0"/>
    <n v="34464"/>
    <n v="0"/>
    <n v="34464"/>
    <n v="0"/>
    <n v="0"/>
    <n v="34464"/>
    <n v="0"/>
  </r>
  <r>
    <s v="2024/0005"/>
    <s v="Telefon"/>
    <s v="Kisértékű tárgyi eszközök [1461,572]"/>
    <s v="1461"/>
    <x v="152"/>
    <s v=""/>
    <s v="Kisértékű"/>
    <n v="0"/>
    <n v="92583"/>
    <n v="0"/>
    <n v="0"/>
    <n v="92583"/>
    <n v="0"/>
    <n v="92583"/>
    <n v="0"/>
    <n v="0"/>
    <n v="92583"/>
    <n v="0"/>
  </r>
  <r>
    <s v="2024/0006"/>
    <s v="NK Blue Ocean Akkumulátor"/>
    <s v="Kisértékű tárgyi eszközök [1461,572]"/>
    <s v="1461"/>
    <x v="153"/>
    <s v=""/>
    <s v="Kisértékű"/>
    <n v="0"/>
    <n v="51744"/>
    <n v="0"/>
    <n v="0"/>
    <n v="51744"/>
    <n v="0"/>
    <n v="51744"/>
    <n v="0"/>
    <n v="0"/>
    <n v="51744"/>
    <n v="0"/>
  </r>
  <r>
    <s v="2024/0007"/>
    <s v="NK Blue Ocean Akkumulátor töltő 3 db"/>
    <s v="Kisértékű tárgyi eszközök [1461,572]"/>
    <s v="1461"/>
    <x v="153"/>
    <s v=""/>
    <s v="Kisértékű"/>
    <n v="0"/>
    <n v="80416"/>
    <n v="0"/>
    <n v="0"/>
    <n v="80416"/>
    <n v="0"/>
    <n v="80416"/>
    <n v="0"/>
    <n v="0"/>
    <n v="80416"/>
    <n v="0"/>
  </r>
  <r>
    <s v="2024/0009"/>
    <s v="NK Blue Ocean Akkumulátor"/>
    <s v="Kisértékű tárgyi eszközök [1461,572]"/>
    <s v="1461"/>
    <x v="153"/>
    <s v=""/>
    <s v="Kisértékű"/>
    <n v="0"/>
    <n v="51744"/>
    <n v="0"/>
    <n v="0"/>
    <n v="51744"/>
    <n v="0"/>
    <n v="51744"/>
    <n v="0"/>
    <n v="0"/>
    <n v="51744"/>
    <n v="0"/>
  </r>
  <r>
    <s v="2024/0010"/>
    <s v="NK Blue Ocean Akkumulátor"/>
    <s v="Kisértékű tárgyi eszközök [1461,572]"/>
    <s v="1461"/>
    <x v="153"/>
    <s v=""/>
    <s v="Kisértékű"/>
    <n v="0"/>
    <n v="51744"/>
    <n v="0"/>
    <n v="0"/>
    <n v="51744"/>
    <n v="0"/>
    <n v="51744"/>
    <n v="0"/>
    <n v="0"/>
    <n v="51744"/>
    <n v="0"/>
  </r>
  <r>
    <s v="2024/0011"/>
    <s v="NK Blue Ocean Akkumulátor"/>
    <s v="Kisértékű tárgyi eszközök [1461,572]"/>
    <s v="1461"/>
    <x v="153"/>
    <s v=""/>
    <s v="Kisértékű"/>
    <n v="0"/>
    <n v="51744"/>
    <n v="0"/>
    <n v="0"/>
    <n v="51744"/>
    <n v="0"/>
    <n v="51744"/>
    <n v="0"/>
    <n v="0"/>
    <n v="51744"/>
    <n v="0"/>
  </r>
  <r>
    <s v="2024/0012"/>
    <s v="NK Blue Ocean Akkumulátor"/>
    <s v="Kisértékű tárgyi eszközök [1461,572]"/>
    <s v="1461"/>
    <x v="153"/>
    <s v=""/>
    <s v="Kisértékű"/>
    <n v="0"/>
    <n v="51744"/>
    <n v="0"/>
    <n v="0"/>
    <n v="51744"/>
    <n v="0"/>
    <n v="51744"/>
    <n v="0"/>
    <n v="0"/>
    <n v="51744"/>
    <n v="0"/>
  </r>
  <r>
    <s v="2024/0017"/>
    <s v="NK Blue Ocean Akkumulátor töltő 3 db"/>
    <s v="Kisértékű tárgyi eszközök [1461,572]"/>
    <s v="1461"/>
    <x v="153"/>
    <s v=""/>
    <s v="Kisértékű"/>
    <n v="0"/>
    <n v="80416"/>
    <n v="0"/>
    <n v="0"/>
    <n v="80416"/>
    <n v="0"/>
    <n v="80416"/>
    <n v="0"/>
    <n v="0"/>
    <n v="80416"/>
    <n v="0"/>
  </r>
  <r>
    <s v="2024/0018"/>
    <s v="NK Blue Ocean Akkumulátor töltő 3 db"/>
    <s v="Kisértékű tárgyi eszközök [1461,572]"/>
    <s v="1461"/>
    <x v="153"/>
    <s v=""/>
    <s v="Kisértékű"/>
    <n v="0"/>
    <n v="80416"/>
    <n v="0"/>
    <n v="0"/>
    <n v="80416"/>
    <n v="0"/>
    <n v="80416"/>
    <n v="0"/>
    <n v="0"/>
    <n v="80416"/>
    <n v="0"/>
  </r>
  <r>
    <s v="2024/0022"/>
    <s v="Flintan"/>
    <s v="Kisértékű tárgyi eszközök [1461,572]"/>
    <s v="1461"/>
    <x v="154"/>
    <s v=""/>
    <s v="Kisértékű"/>
    <n v="0"/>
    <n v="71080"/>
    <n v="0"/>
    <n v="0"/>
    <n v="71080"/>
    <n v="0"/>
    <n v="71080"/>
    <n v="0"/>
    <n v="0"/>
    <n v="71080"/>
    <n v="0"/>
  </r>
  <r>
    <s v="2024/0027"/>
    <s v="Evezős hajó GIG 4x"/>
    <s v="Evezős hajók, gépek, lapátok [1451,571]"/>
    <s v="1451"/>
    <x v="155"/>
    <s v=""/>
    <s v="9.00%"/>
    <n v="0"/>
    <n v="5975000"/>
    <n v="0"/>
    <n v="0"/>
    <n v="5975000"/>
    <n v="0"/>
    <n v="215982"/>
    <n v="0"/>
    <n v="0"/>
    <n v="215982"/>
    <n v="5759018"/>
  </r>
  <r>
    <s v="2024/0028"/>
    <s v="Evezős hajó GIG 4x"/>
    <s v="Evezős hajók, gépek, lapátok [1451,571]"/>
    <s v="1451"/>
    <x v="155"/>
    <s v=""/>
    <s v="9.00%"/>
    <n v="0"/>
    <n v="5975000"/>
    <n v="0"/>
    <n v="0"/>
    <n v="5975000"/>
    <n v="0"/>
    <n v="215982"/>
    <n v="0"/>
    <n v="0"/>
    <n v="215982"/>
    <n v="5759018"/>
  </r>
  <r>
    <s v="2024/0029"/>
    <s v="Macon lapát"/>
    <s v="Kisértékű tárgyi eszközök [1461,572]"/>
    <s v="1461"/>
    <x v="155"/>
    <s v=""/>
    <s v="Kisértékű"/>
    <n v="0"/>
    <n v="190500"/>
    <n v="0"/>
    <n v="0"/>
    <n v="190500"/>
    <n v="0"/>
    <n v="190500"/>
    <n v="0"/>
    <n v="0"/>
    <n v="190500"/>
    <n v="0"/>
  </r>
  <r>
    <s v="2024/0030"/>
    <s v="Macon lapát"/>
    <s v="Kisértékű tárgyi eszközök [1461,572]"/>
    <s v="1461"/>
    <x v="155"/>
    <s v=""/>
    <s v="Kisértékű"/>
    <n v="0"/>
    <n v="190500"/>
    <n v="0"/>
    <n v="0"/>
    <n v="190500"/>
    <n v="0"/>
    <n v="190500"/>
    <n v="0"/>
    <n v="0"/>
    <n v="190500"/>
    <n v="0"/>
  </r>
  <r>
    <s v="2024/0031"/>
    <s v="Macon lapát"/>
    <s v="Kisértékű tárgyi eszközök [1461,572]"/>
    <s v="1461"/>
    <x v="155"/>
    <s v=""/>
    <s v="Kisértékű"/>
    <n v="0"/>
    <n v="190500"/>
    <n v="0"/>
    <n v="0"/>
    <n v="190500"/>
    <n v="0"/>
    <n v="190500"/>
    <n v="0"/>
    <n v="0"/>
    <n v="190500"/>
    <n v="0"/>
  </r>
  <r>
    <s v="2024/0032"/>
    <s v="Macon lapát"/>
    <s v="Kisértékű tárgyi eszközök [1461,572]"/>
    <s v="1461"/>
    <x v="155"/>
    <s v=""/>
    <s v="Kisértékű"/>
    <n v="0"/>
    <n v="190500"/>
    <n v="0"/>
    <n v="0"/>
    <n v="190500"/>
    <n v="0"/>
    <n v="190500"/>
    <n v="0"/>
    <n v="0"/>
    <n v="190500"/>
    <n v="0"/>
  </r>
  <r>
    <s v="2024/0033"/>
    <s v="Macon lapát"/>
    <s v="Kisértékű tárgyi eszközök [1461,572]"/>
    <s v="1461"/>
    <x v="155"/>
    <s v=""/>
    <s v="Kisértékű"/>
    <n v="0"/>
    <n v="190500"/>
    <n v="0"/>
    <n v="0"/>
    <n v="190500"/>
    <n v="0"/>
    <n v="190500"/>
    <n v="0"/>
    <n v="0"/>
    <n v="190500"/>
    <n v="0"/>
  </r>
  <r>
    <s v="2024/0034"/>
    <s v="Macon lapát"/>
    <s v="Kisértékű tárgyi eszközök [1461,572]"/>
    <s v="1461"/>
    <x v="155"/>
    <s v=""/>
    <s v="Kisértékű"/>
    <n v="0"/>
    <n v="190500"/>
    <n v="0"/>
    <n v="0"/>
    <n v="190500"/>
    <n v="0"/>
    <n v="190500"/>
    <n v="0"/>
    <n v="0"/>
    <n v="190500"/>
    <n v="0"/>
  </r>
  <r>
    <s v="2024/0035"/>
    <s v="Macon lapát"/>
    <s v="Kisértékű tárgyi eszközök [1461,572]"/>
    <s v="1461"/>
    <x v="155"/>
    <s v=""/>
    <s v="Kisértékű"/>
    <n v="0"/>
    <n v="190500"/>
    <n v="0"/>
    <n v="0"/>
    <n v="190500"/>
    <n v="0"/>
    <n v="190500"/>
    <n v="0"/>
    <n v="0"/>
    <n v="190500"/>
    <n v="0"/>
  </r>
  <r>
    <s v="2024/0036"/>
    <s v="Macon lapát"/>
    <s v="Kisértékű tárgyi eszközök [1461,572]"/>
    <s v="1461"/>
    <x v="155"/>
    <s v=""/>
    <s v="Kisértékű"/>
    <n v="0"/>
    <n v="190500"/>
    <n v="0"/>
    <n v="0"/>
    <n v="190500"/>
    <n v="0"/>
    <n v="190500"/>
    <n v="0"/>
    <n v="0"/>
    <n v="190500"/>
    <n v="0"/>
  </r>
  <r>
    <s v="2024/0023"/>
    <s v="Telefon"/>
    <s v="Kisértékű tárgyi eszközök [1461,572]"/>
    <s v="1461"/>
    <x v="156"/>
    <s v=""/>
    <s v="Kisértékű"/>
    <n v="0"/>
    <n v="91313"/>
    <n v="0"/>
    <n v="0"/>
    <n v="91313"/>
    <n v="0"/>
    <n v="91313"/>
    <n v="0"/>
    <n v="0"/>
    <n v="91313"/>
    <n v="0"/>
  </r>
  <r>
    <s v="2024/0024"/>
    <s v="Gamer asztal, képkeret"/>
    <s v="Kisértékű tárgyi eszközök [1461,572]"/>
    <s v="1461"/>
    <x v="157"/>
    <s v=""/>
    <s v="Kisértékű"/>
    <n v="0"/>
    <n v="100470"/>
    <n v="0"/>
    <n v="0"/>
    <n v="100470"/>
    <n v="0"/>
    <n v="100470"/>
    <n v="0"/>
    <n v="0"/>
    <n v="100470"/>
    <n v="0"/>
  </r>
  <r>
    <s v="2024/0025"/>
    <s v="Fekete notebook"/>
    <s v="Számítástecnikai eszközök [1432,571]"/>
    <s v="1432"/>
    <x v="158"/>
    <s v=""/>
    <s v="33.00%"/>
    <n v="0"/>
    <n v="812775"/>
    <n v="0"/>
    <n v="0"/>
    <n v="812775"/>
    <n v="0"/>
    <n v="27115"/>
    <n v="0"/>
    <n v="0"/>
    <n v="27115"/>
    <n v="785660"/>
  </r>
  <r>
    <s v="2024/0026"/>
    <s v="Telefon Xiaomi redmi note 13 pro"/>
    <s v="Kisértékű tárgyi eszközök [1461,572]"/>
    <s v="1461"/>
    <x v="159"/>
    <s v=""/>
    <s v="Kisértékű"/>
    <n v="0"/>
    <n v="113890"/>
    <n v="0"/>
    <n v="0"/>
    <n v="113890"/>
    <n v="0"/>
    <n v="113890"/>
    <n v="0"/>
    <n v="0"/>
    <n v="11389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B7DD2B5-67AA-4EC5-940E-C1B2D151BC45}" name="Kimutatás1" cacheId="4" applyNumberFormats="0" applyBorderFormats="0" applyFontFormats="0" applyPatternFormats="0" applyAlignmentFormats="0" applyWidthHeightFormats="1" dataCaption="Értékek" updatedVersion="8" minRefreshableVersion="3" useAutoFormatting="1" itemPrintTitles="1" createdVersion="8" indent="0" multipleFieldFilters="0">
  <location ref="E536:F557" firstHeaderRow="1" firstDataRow="1" firstDataCol="1"/>
  <pivotFields count="21">
    <pivotField showAll="0"/>
    <pivotField showAll="0"/>
    <pivotField showAll="0"/>
    <pivotField showAll="0"/>
    <pivotField numFmtId="14" showAll="0">
      <items count="1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t="default"/>
      </items>
    </pivotField>
    <pivotField showAll="0"/>
    <pivotField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dataField="1" numFmtId="4" showAll="0"/>
    <pivotField numFmtId="4" showAll="0"/>
    <pivotField numFmtId="4" showAll="0"/>
    <pivotField numFmtId="4" showAll="0"/>
    <pivotField numFmtId="4" showAll="0"/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Row" showAll="0">
      <items count="47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t="default"/>
      </items>
    </pivotField>
  </pivotFields>
  <rowFields count="1">
    <field x="20"/>
  </rowFields>
  <rowItems count="21">
    <i>
      <x v="1"/>
    </i>
    <i>
      <x v="9"/>
    </i>
    <i>
      <x v="24"/>
    </i>
    <i>
      <x v="26"/>
    </i>
    <i>
      <x v="28"/>
    </i>
    <i>
      <x v="29"/>
    </i>
    <i>
      <x v="30"/>
    </i>
    <i>
      <x v="31"/>
    </i>
    <i>
      <x v="32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 t="grand">
      <x/>
    </i>
  </rowItems>
  <colItems count="1">
    <i/>
  </colItems>
  <dataFields count="1">
    <dataField name="Összeg / Écs. növ." fld="13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5CEBB-5868-4094-AF40-0F12654309C1}">
  <sheetPr>
    <tabColor theme="7" tint="0.79998168889431442"/>
  </sheetPr>
  <dimension ref="A2:F302"/>
  <sheetViews>
    <sheetView tabSelected="1" workbookViewId="0">
      <pane ySplit="8" topLeftCell="A117" activePane="bottomLeft" state="frozen"/>
      <selection pane="bottomLeft" activeCell="J127" sqref="J127"/>
    </sheetView>
  </sheetViews>
  <sheetFormatPr defaultRowHeight="12.75" x14ac:dyDescent="0.2"/>
  <cols>
    <col min="2" max="2" width="79.140625" bestFit="1" customWidth="1"/>
    <col min="3" max="6" width="13.140625" bestFit="1" customWidth="1"/>
  </cols>
  <sheetData>
    <row r="2" spans="1:6" x14ac:dyDescent="0.2">
      <c r="A2" s="85" t="s">
        <v>457</v>
      </c>
      <c r="B2" s="86"/>
      <c r="C2" s="87"/>
      <c r="D2" s="75"/>
      <c r="E2" s="75"/>
      <c r="F2" s="75"/>
    </row>
    <row r="3" spans="1:6" x14ac:dyDescent="0.2">
      <c r="A3" s="88" t="s">
        <v>1965</v>
      </c>
      <c r="B3" s="89"/>
      <c r="C3" s="90"/>
      <c r="D3" s="75"/>
      <c r="E3" s="75"/>
      <c r="F3" s="75"/>
    </row>
    <row r="4" spans="1:6" x14ac:dyDescent="0.2">
      <c r="A4" s="88" t="s">
        <v>459</v>
      </c>
      <c r="B4" s="89"/>
      <c r="C4" s="90"/>
      <c r="D4" s="75"/>
      <c r="E4" s="75"/>
      <c r="F4" s="75"/>
    </row>
    <row r="5" spans="1:6" x14ac:dyDescent="0.2">
      <c r="A5" s="88" t="s">
        <v>2032</v>
      </c>
      <c r="B5" s="89"/>
      <c r="C5" s="90"/>
      <c r="D5" s="75"/>
      <c r="E5" s="75"/>
      <c r="F5" s="75"/>
    </row>
    <row r="6" spans="1:6" x14ac:dyDescent="0.2">
      <c r="A6" s="91" t="s">
        <v>460</v>
      </c>
      <c r="B6" s="92"/>
      <c r="C6" s="93"/>
      <c r="D6" s="75"/>
      <c r="E6" s="75"/>
      <c r="F6" s="75"/>
    </row>
    <row r="8" spans="1:6" ht="22.5" x14ac:dyDescent="0.2">
      <c r="A8" s="94" t="s">
        <v>461</v>
      </c>
      <c r="B8" s="94" t="s">
        <v>462</v>
      </c>
      <c r="C8" s="94" t="s">
        <v>463</v>
      </c>
      <c r="D8" s="94" t="s">
        <v>464</v>
      </c>
      <c r="E8" s="94" t="s">
        <v>465</v>
      </c>
      <c r="F8" s="94" t="s">
        <v>466</v>
      </c>
    </row>
    <row r="9" spans="1:6" x14ac:dyDescent="0.2">
      <c r="A9" s="77" t="s">
        <v>0</v>
      </c>
      <c r="B9" s="76" t="s">
        <v>1</v>
      </c>
      <c r="C9" s="78">
        <v>1133066</v>
      </c>
      <c r="D9" s="78">
        <v>0</v>
      </c>
      <c r="E9" s="78">
        <v>1133066</v>
      </c>
      <c r="F9" s="78">
        <v>0</v>
      </c>
    </row>
    <row r="10" spans="1:6" x14ac:dyDescent="0.2">
      <c r="A10" s="77" t="s">
        <v>2</v>
      </c>
      <c r="B10" s="76" t="s">
        <v>3</v>
      </c>
      <c r="C10" s="78">
        <v>0</v>
      </c>
      <c r="D10" s="78">
        <v>1019771</v>
      </c>
      <c r="E10" s="78">
        <v>0</v>
      </c>
      <c r="F10" s="78">
        <v>1019771</v>
      </c>
    </row>
    <row r="11" spans="1:6" x14ac:dyDescent="0.2">
      <c r="A11" s="77" t="s">
        <v>4</v>
      </c>
      <c r="B11" s="77" t="s">
        <v>5</v>
      </c>
      <c r="C11" s="79">
        <v>1133066</v>
      </c>
      <c r="D11" s="79">
        <v>1019771</v>
      </c>
      <c r="E11" s="79">
        <v>113295</v>
      </c>
      <c r="F11" s="79">
        <v>0</v>
      </c>
    </row>
    <row r="12" spans="1:6" x14ac:dyDescent="0.2">
      <c r="A12" s="77" t="s">
        <v>6</v>
      </c>
      <c r="B12" s="76" t="s">
        <v>7</v>
      </c>
      <c r="C12" s="78">
        <v>2000000</v>
      </c>
      <c r="D12" s="78">
        <v>0</v>
      </c>
      <c r="E12" s="78">
        <v>2000000</v>
      </c>
      <c r="F12" s="78">
        <v>0</v>
      </c>
    </row>
    <row r="13" spans="1:6" x14ac:dyDescent="0.2">
      <c r="A13" s="77" t="s">
        <v>8</v>
      </c>
      <c r="B13" s="76" t="s">
        <v>9</v>
      </c>
      <c r="C13" s="78">
        <v>8452062</v>
      </c>
      <c r="D13" s="78">
        <v>0</v>
      </c>
      <c r="E13" s="78">
        <v>8452062</v>
      </c>
      <c r="F13" s="78">
        <v>0</v>
      </c>
    </row>
    <row r="14" spans="1:6" x14ac:dyDescent="0.2">
      <c r="A14" s="77" t="s">
        <v>10</v>
      </c>
      <c r="B14" s="76" t="s">
        <v>11</v>
      </c>
      <c r="C14" s="78">
        <v>0</v>
      </c>
      <c r="D14" s="78">
        <v>2699071</v>
      </c>
      <c r="E14" s="78">
        <v>0</v>
      </c>
      <c r="F14" s="78">
        <v>2699071</v>
      </c>
    </row>
    <row r="15" spans="1:6" x14ac:dyDescent="0.2">
      <c r="A15" s="77" t="s">
        <v>12</v>
      </c>
      <c r="B15" s="76" t="s">
        <v>13</v>
      </c>
      <c r="C15" s="78">
        <v>3108001</v>
      </c>
      <c r="D15" s="78">
        <v>0</v>
      </c>
      <c r="E15" s="78">
        <v>3108001</v>
      </c>
      <c r="F15" s="78">
        <v>0</v>
      </c>
    </row>
    <row r="16" spans="1:6" x14ac:dyDescent="0.2">
      <c r="A16" s="77" t="s">
        <v>14</v>
      </c>
      <c r="B16" s="76" t="s">
        <v>15</v>
      </c>
      <c r="C16" s="78">
        <v>4973000</v>
      </c>
      <c r="D16" s="78">
        <v>0</v>
      </c>
      <c r="E16" s="78">
        <v>4973000</v>
      </c>
      <c r="F16" s="78">
        <v>0</v>
      </c>
    </row>
    <row r="17" spans="1:6" x14ac:dyDescent="0.2">
      <c r="A17" s="77" t="s">
        <v>16</v>
      </c>
      <c r="B17" s="76" t="s">
        <v>17</v>
      </c>
      <c r="C17" s="78">
        <v>6543000</v>
      </c>
      <c r="D17" s="78">
        <v>0</v>
      </c>
      <c r="E17" s="78">
        <v>6543000</v>
      </c>
      <c r="F17" s="78">
        <v>0</v>
      </c>
    </row>
    <row r="18" spans="1:6" x14ac:dyDescent="0.2">
      <c r="A18" s="77" t="s">
        <v>18</v>
      </c>
      <c r="B18" s="76" t="s">
        <v>19</v>
      </c>
      <c r="C18" s="78">
        <v>3237632</v>
      </c>
      <c r="D18" s="78">
        <v>0</v>
      </c>
      <c r="E18" s="78">
        <v>3237632</v>
      </c>
      <c r="F18" s="78">
        <v>0</v>
      </c>
    </row>
    <row r="19" spans="1:6" x14ac:dyDescent="0.2">
      <c r="A19" s="77" t="s">
        <v>20</v>
      </c>
      <c r="B19" s="76" t="s">
        <v>21</v>
      </c>
      <c r="C19" s="78">
        <v>1596000</v>
      </c>
      <c r="D19" s="78">
        <v>0</v>
      </c>
      <c r="E19" s="78">
        <v>1596000</v>
      </c>
      <c r="F19" s="78">
        <v>0</v>
      </c>
    </row>
    <row r="20" spans="1:6" x14ac:dyDescent="0.2">
      <c r="A20" s="77" t="s">
        <v>22</v>
      </c>
      <c r="B20" s="76" t="s">
        <v>23</v>
      </c>
      <c r="C20" s="78">
        <v>5817158</v>
      </c>
      <c r="D20" s="78">
        <v>0</v>
      </c>
      <c r="E20" s="78">
        <v>5817158</v>
      </c>
      <c r="F20" s="78">
        <v>0</v>
      </c>
    </row>
    <row r="21" spans="1:6" x14ac:dyDescent="0.2">
      <c r="A21" s="77" t="s">
        <v>24</v>
      </c>
      <c r="B21" s="76" t="s">
        <v>25</v>
      </c>
      <c r="C21" s="78">
        <v>5271112</v>
      </c>
      <c r="D21" s="78">
        <v>0</v>
      </c>
      <c r="E21" s="78">
        <v>5271112</v>
      </c>
      <c r="F21" s="78">
        <v>0</v>
      </c>
    </row>
    <row r="22" spans="1:6" x14ac:dyDescent="0.2">
      <c r="A22" s="77" t="s">
        <v>26</v>
      </c>
      <c r="B22" s="76" t="s">
        <v>27</v>
      </c>
      <c r="C22" s="78">
        <v>1225514</v>
      </c>
      <c r="D22" s="78">
        <v>0</v>
      </c>
      <c r="E22" s="78">
        <v>1225514</v>
      </c>
      <c r="F22" s="78">
        <v>0</v>
      </c>
    </row>
    <row r="23" spans="1:6" x14ac:dyDescent="0.2">
      <c r="A23" s="77" t="s">
        <v>28</v>
      </c>
      <c r="B23" s="76" t="s">
        <v>29</v>
      </c>
      <c r="C23" s="78">
        <v>74291121</v>
      </c>
      <c r="D23" s="78">
        <v>0</v>
      </c>
      <c r="E23" s="78">
        <v>74291121</v>
      </c>
      <c r="F23" s="78">
        <v>0</v>
      </c>
    </row>
    <row r="24" spans="1:6" x14ac:dyDescent="0.2">
      <c r="A24" s="77" t="s">
        <v>30</v>
      </c>
      <c r="B24" s="76" t="s">
        <v>31</v>
      </c>
      <c r="C24" s="78">
        <v>0</v>
      </c>
      <c r="D24" s="78">
        <v>31873253</v>
      </c>
      <c r="E24" s="78">
        <v>0</v>
      </c>
      <c r="F24" s="78">
        <v>31873253</v>
      </c>
    </row>
    <row r="25" spans="1:6" x14ac:dyDescent="0.2">
      <c r="A25" s="77" t="s">
        <v>32</v>
      </c>
      <c r="B25" s="77" t="s">
        <v>33</v>
      </c>
      <c r="C25" s="79">
        <v>116514600</v>
      </c>
      <c r="D25" s="79">
        <v>34572324</v>
      </c>
      <c r="E25" s="79">
        <v>81942276</v>
      </c>
      <c r="F25" s="79">
        <v>0</v>
      </c>
    </row>
    <row r="26" spans="1:6" x14ac:dyDescent="0.2">
      <c r="A26" s="77" t="s">
        <v>34</v>
      </c>
      <c r="B26" s="76" t="s">
        <v>35</v>
      </c>
      <c r="C26" s="78">
        <v>218845</v>
      </c>
      <c r="D26" s="78">
        <v>0</v>
      </c>
      <c r="E26" s="78">
        <v>218845</v>
      </c>
      <c r="F26" s="78">
        <v>0</v>
      </c>
    </row>
    <row r="27" spans="1:6" x14ac:dyDescent="0.2">
      <c r="A27" s="77" t="s">
        <v>36</v>
      </c>
      <c r="B27" s="76" t="s">
        <v>37</v>
      </c>
      <c r="C27" s="78">
        <v>0</v>
      </c>
      <c r="D27" s="78">
        <v>185362</v>
      </c>
      <c r="E27" s="78">
        <v>0</v>
      </c>
      <c r="F27" s="78">
        <v>185362</v>
      </c>
    </row>
    <row r="28" spans="1:6" x14ac:dyDescent="0.2">
      <c r="A28" s="77" t="s">
        <v>38</v>
      </c>
      <c r="B28" s="77" t="s">
        <v>39</v>
      </c>
      <c r="C28" s="79">
        <v>218845</v>
      </c>
      <c r="D28" s="79">
        <v>185362</v>
      </c>
      <c r="E28" s="79">
        <v>33483</v>
      </c>
      <c r="F28" s="79">
        <v>0</v>
      </c>
    </row>
    <row r="29" spans="1:6" x14ac:dyDescent="0.2">
      <c r="A29" s="77" t="s">
        <v>40</v>
      </c>
      <c r="B29" s="76" t="s">
        <v>41</v>
      </c>
      <c r="C29" s="78">
        <v>123361714</v>
      </c>
      <c r="D29" s="78">
        <v>0</v>
      </c>
      <c r="E29" s="78">
        <v>123361714</v>
      </c>
      <c r="F29" s="78">
        <v>0</v>
      </c>
    </row>
    <row r="30" spans="1:6" x14ac:dyDescent="0.2">
      <c r="A30" s="77" t="s">
        <v>42</v>
      </c>
      <c r="B30" s="76" t="s">
        <v>43</v>
      </c>
      <c r="C30" s="78">
        <v>2899265</v>
      </c>
      <c r="D30" s="78">
        <v>0</v>
      </c>
      <c r="E30" s="78">
        <v>2899265</v>
      </c>
      <c r="F30" s="78">
        <v>0</v>
      </c>
    </row>
    <row r="31" spans="1:6" x14ac:dyDescent="0.2">
      <c r="A31" s="77" t="s">
        <v>44</v>
      </c>
      <c r="B31" s="76" t="s">
        <v>45</v>
      </c>
      <c r="C31" s="78">
        <v>3641455</v>
      </c>
      <c r="D31" s="78">
        <v>0</v>
      </c>
      <c r="E31" s="78">
        <v>3641455</v>
      </c>
      <c r="F31" s="78">
        <v>0</v>
      </c>
    </row>
    <row r="32" spans="1:6" x14ac:dyDescent="0.2">
      <c r="A32" s="77" t="s">
        <v>46</v>
      </c>
      <c r="B32" s="76" t="s">
        <v>47</v>
      </c>
      <c r="C32" s="78">
        <v>576842</v>
      </c>
      <c r="D32" s="78">
        <v>0</v>
      </c>
      <c r="E32" s="78">
        <v>576842</v>
      </c>
      <c r="F32" s="78">
        <v>0</v>
      </c>
    </row>
    <row r="33" spans="1:6" x14ac:dyDescent="0.2">
      <c r="A33" s="77" t="s">
        <v>48</v>
      </c>
      <c r="B33" s="76" t="s">
        <v>49</v>
      </c>
      <c r="C33" s="78">
        <v>974882639</v>
      </c>
      <c r="D33" s="78">
        <v>0</v>
      </c>
      <c r="E33" s="78">
        <v>974882639</v>
      </c>
      <c r="F33" s="78">
        <v>0</v>
      </c>
    </row>
    <row r="34" spans="1:6" x14ac:dyDescent="0.2">
      <c r="A34" s="77" t="s">
        <v>50</v>
      </c>
      <c r="B34" s="76" t="s">
        <v>51</v>
      </c>
      <c r="C34" s="78">
        <v>115067530</v>
      </c>
      <c r="D34" s="78">
        <v>0</v>
      </c>
      <c r="E34" s="78">
        <v>115067530</v>
      </c>
      <c r="F34" s="78">
        <v>0</v>
      </c>
    </row>
    <row r="35" spans="1:6" x14ac:dyDescent="0.2">
      <c r="A35" s="77" t="s">
        <v>52</v>
      </c>
      <c r="B35" s="76" t="s">
        <v>53</v>
      </c>
      <c r="C35" s="78">
        <v>18317475</v>
      </c>
      <c r="D35" s="78">
        <v>0</v>
      </c>
      <c r="E35" s="78">
        <v>18317475</v>
      </c>
      <c r="F35" s="78">
        <v>0</v>
      </c>
    </row>
    <row r="36" spans="1:6" x14ac:dyDescent="0.2">
      <c r="A36" s="77" t="s">
        <v>54</v>
      </c>
      <c r="B36" s="76" t="s">
        <v>55</v>
      </c>
      <c r="C36" s="78">
        <v>3897272</v>
      </c>
      <c r="D36" s="78">
        <v>0</v>
      </c>
      <c r="E36" s="78">
        <v>3897272</v>
      </c>
      <c r="F36" s="78">
        <v>0</v>
      </c>
    </row>
    <row r="37" spans="1:6" x14ac:dyDescent="0.2">
      <c r="A37" s="77" t="s">
        <v>56</v>
      </c>
      <c r="B37" s="76" t="s">
        <v>57</v>
      </c>
      <c r="C37" s="78">
        <v>0</v>
      </c>
      <c r="D37" s="78">
        <v>2368534</v>
      </c>
      <c r="E37" s="78">
        <v>0</v>
      </c>
      <c r="F37" s="78">
        <v>2368534</v>
      </c>
    </row>
    <row r="38" spans="1:6" x14ac:dyDescent="0.2">
      <c r="A38" s="77" t="s">
        <v>58</v>
      </c>
      <c r="B38" s="76" t="s">
        <v>59</v>
      </c>
      <c r="C38" s="78">
        <v>0</v>
      </c>
      <c r="D38" s="78">
        <v>116731871</v>
      </c>
      <c r="E38" s="78">
        <v>0</v>
      </c>
      <c r="F38" s="78">
        <v>116731871</v>
      </c>
    </row>
    <row r="39" spans="1:6" x14ac:dyDescent="0.2">
      <c r="A39" s="77" t="s">
        <v>60</v>
      </c>
      <c r="B39" s="76" t="s">
        <v>61</v>
      </c>
      <c r="C39" s="78">
        <v>0</v>
      </c>
      <c r="D39" s="78">
        <v>3717865</v>
      </c>
      <c r="E39" s="78">
        <v>0</v>
      </c>
      <c r="F39" s="78">
        <v>3717865</v>
      </c>
    </row>
    <row r="40" spans="1:6" x14ac:dyDescent="0.2">
      <c r="A40" s="77" t="s">
        <v>62</v>
      </c>
      <c r="B40" s="76" t="s">
        <v>63</v>
      </c>
      <c r="C40" s="78">
        <v>0</v>
      </c>
      <c r="D40" s="78">
        <v>15037937</v>
      </c>
      <c r="E40" s="78">
        <v>0</v>
      </c>
      <c r="F40" s="78">
        <v>15037937</v>
      </c>
    </row>
    <row r="41" spans="1:6" x14ac:dyDescent="0.2">
      <c r="A41" s="77" t="s">
        <v>64</v>
      </c>
      <c r="B41" s="76" t="s">
        <v>65</v>
      </c>
      <c r="C41" s="78">
        <v>0</v>
      </c>
      <c r="D41" s="78">
        <v>448252933</v>
      </c>
      <c r="E41" s="78">
        <v>0</v>
      </c>
      <c r="F41" s="78">
        <v>448252933</v>
      </c>
    </row>
    <row r="42" spans="1:6" x14ac:dyDescent="0.2">
      <c r="A42" s="77" t="s">
        <v>66</v>
      </c>
      <c r="B42" s="76" t="s">
        <v>67</v>
      </c>
      <c r="C42" s="78">
        <v>0</v>
      </c>
      <c r="D42" s="78">
        <v>80118104</v>
      </c>
      <c r="E42" s="78">
        <v>0</v>
      </c>
      <c r="F42" s="78">
        <v>80118104</v>
      </c>
    </row>
    <row r="43" spans="1:6" x14ac:dyDescent="0.2">
      <c r="A43" s="77" t="s">
        <v>68</v>
      </c>
      <c r="B43" s="76" t="s">
        <v>69</v>
      </c>
      <c r="C43" s="78">
        <v>0</v>
      </c>
      <c r="D43" s="78">
        <v>3897272</v>
      </c>
      <c r="E43" s="78">
        <v>0</v>
      </c>
      <c r="F43" s="78">
        <v>3897272</v>
      </c>
    </row>
    <row r="44" spans="1:6" x14ac:dyDescent="0.2">
      <c r="A44" s="77" t="s">
        <v>70</v>
      </c>
      <c r="B44" s="77" t="s">
        <v>71</v>
      </c>
      <c r="C44" s="79">
        <v>1242644192</v>
      </c>
      <c r="D44" s="79">
        <v>670124516</v>
      </c>
      <c r="E44" s="79">
        <v>572519676</v>
      </c>
      <c r="F44" s="79">
        <v>0</v>
      </c>
    </row>
    <row r="45" spans="1:6" x14ac:dyDescent="0.2">
      <c r="A45" s="77" t="s">
        <v>72</v>
      </c>
      <c r="B45" s="76" t="s">
        <v>73</v>
      </c>
      <c r="C45" s="78">
        <v>27921269</v>
      </c>
      <c r="D45" s="78">
        <v>16681768</v>
      </c>
      <c r="E45" s="78">
        <v>11239501</v>
      </c>
      <c r="F45" s="78">
        <v>0</v>
      </c>
    </row>
    <row r="46" spans="1:6" x14ac:dyDescent="0.2">
      <c r="A46" s="77" t="s">
        <v>74</v>
      </c>
      <c r="B46" s="76" t="s">
        <v>75</v>
      </c>
      <c r="C46" s="78">
        <v>11792386</v>
      </c>
      <c r="D46" s="78">
        <v>0</v>
      </c>
      <c r="E46" s="78">
        <v>11792386</v>
      </c>
      <c r="F46" s="78">
        <v>0</v>
      </c>
    </row>
    <row r="47" spans="1:6" x14ac:dyDescent="0.2">
      <c r="A47" s="77" t="s">
        <v>76</v>
      </c>
      <c r="B47" s="77" t="s">
        <v>77</v>
      </c>
      <c r="C47" s="79">
        <v>39713655</v>
      </c>
      <c r="D47" s="79">
        <v>16681768</v>
      </c>
      <c r="E47" s="79">
        <v>23031887</v>
      </c>
      <c r="F47" s="79">
        <v>0</v>
      </c>
    </row>
    <row r="48" spans="1:6" x14ac:dyDescent="0.2">
      <c r="A48" s="77" t="s">
        <v>78</v>
      </c>
      <c r="B48" s="76" t="s">
        <v>79</v>
      </c>
      <c r="C48" s="78">
        <v>3000000</v>
      </c>
      <c r="D48" s="78">
        <v>0</v>
      </c>
      <c r="E48" s="78">
        <v>3000000</v>
      </c>
      <c r="F48" s="78">
        <v>0</v>
      </c>
    </row>
    <row r="49" spans="1:6" x14ac:dyDescent="0.2">
      <c r="A49" s="77" t="s">
        <v>80</v>
      </c>
      <c r="B49" s="77" t="s">
        <v>81</v>
      </c>
      <c r="C49" s="79">
        <v>3000000</v>
      </c>
      <c r="D49" s="79">
        <v>0</v>
      </c>
      <c r="E49" s="79">
        <v>3000000</v>
      </c>
      <c r="F49" s="79">
        <v>0</v>
      </c>
    </row>
    <row r="50" spans="1:6" x14ac:dyDescent="0.2">
      <c r="A50" s="80" t="s">
        <v>82</v>
      </c>
      <c r="B50" s="80" t="s">
        <v>83</v>
      </c>
      <c r="C50" s="81">
        <v>1403224358</v>
      </c>
      <c r="D50" s="81">
        <v>722583741</v>
      </c>
      <c r="E50" s="81">
        <v>680640617</v>
      </c>
      <c r="F50" s="81">
        <v>0</v>
      </c>
    </row>
    <row r="51" spans="1:6" x14ac:dyDescent="0.2">
      <c r="A51" s="77"/>
      <c r="B51" s="77"/>
      <c r="C51" s="79"/>
      <c r="D51" s="79"/>
      <c r="E51" s="79"/>
      <c r="F51" s="79"/>
    </row>
    <row r="52" spans="1:6" x14ac:dyDescent="0.2">
      <c r="A52" s="77"/>
      <c r="B52" s="77"/>
      <c r="C52" s="79"/>
      <c r="D52" s="79"/>
      <c r="E52" s="79"/>
      <c r="F52" s="79"/>
    </row>
    <row r="53" spans="1:6" x14ac:dyDescent="0.2">
      <c r="A53" s="77" t="s">
        <v>84</v>
      </c>
      <c r="B53" s="76" t="s">
        <v>85</v>
      </c>
      <c r="C53" s="78">
        <v>51861620</v>
      </c>
      <c r="D53" s="78">
        <v>45689866</v>
      </c>
      <c r="E53" s="78">
        <v>6171754</v>
      </c>
      <c r="F53" s="78">
        <v>0</v>
      </c>
    </row>
    <row r="54" spans="1:6" x14ac:dyDescent="0.2">
      <c r="A54" s="77" t="s">
        <v>86</v>
      </c>
      <c r="B54" s="76" t="s">
        <v>87</v>
      </c>
      <c r="C54" s="78">
        <v>10999</v>
      </c>
      <c r="D54" s="78">
        <v>10999</v>
      </c>
      <c r="E54" s="78">
        <v>0</v>
      </c>
      <c r="F54" s="78">
        <v>0</v>
      </c>
    </row>
    <row r="55" spans="1:6" x14ac:dyDescent="0.2">
      <c r="A55" s="77" t="s">
        <v>88</v>
      </c>
      <c r="B55" s="76" t="s">
        <v>89</v>
      </c>
      <c r="C55" s="78">
        <v>434159020.60000002</v>
      </c>
      <c r="D55" s="78">
        <v>433994984.60000002</v>
      </c>
      <c r="E55" s="78">
        <v>164036</v>
      </c>
      <c r="F55" s="78">
        <v>0</v>
      </c>
    </row>
    <row r="56" spans="1:6" x14ac:dyDescent="0.2">
      <c r="A56" s="77" t="s">
        <v>90</v>
      </c>
      <c r="B56" s="77" t="s">
        <v>91</v>
      </c>
      <c r="C56" s="79">
        <v>486031639.60000002</v>
      </c>
      <c r="D56" s="79">
        <v>479695849.60000002</v>
      </c>
      <c r="E56" s="79">
        <v>6335790</v>
      </c>
      <c r="F56" s="79">
        <v>0</v>
      </c>
    </row>
    <row r="57" spans="1:6" x14ac:dyDescent="0.2">
      <c r="A57" s="77" t="s">
        <v>92</v>
      </c>
      <c r="B57" s="76" t="s">
        <v>93</v>
      </c>
      <c r="C57" s="78">
        <v>1500000</v>
      </c>
      <c r="D57" s="78">
        <v>0</v>
      </c>
      <c r="E57" s="78">
        <v>1500000</v>
      </c>
      <c r="F57" s="78">
        <v>0</v>
      </c>
    </row>
    <row r="58" spans="1:6" x14ac:dyDescent="0.2">
      <c r="A58" s="77" t="s">
        <v>94</v>
      </c>
      <c r="B58" s="76" t="s">
        <v>95</v>
      </c>
      <c r="C58" s="78">
        <v>40000</v>
      </c>
      <c r="D58" s="78">
        <v>40000</v>
      </c>
      <c r="E58" s="78">
        <v>0</v>
      </c>
      <c r="F58" s="78">
        <v>0</v>
      </c>
    </row>
    <row r="59" spans="1:6" x14ac:dyDescent="0.2">
      <c r="A59" s="77" t="s">
        <v>96</v>
      </c>
      <c r="B59" s="76" t="s">
        <v>97</v>
      </c>
      <c r="C59" s="78">
        <v>197420897</v>
      </c>
      <c r="D59" s="78">
        <v>196370297</v>
      </c>
      <c r="E59" s="78">
        <v>1050600</v>
      </c>
      <c r="F59" s="78">
        <v>0</v>
      </c>
    </row>
    <row r="60" spans="1:6" x14ac:dyDescent="0.2">
      <c r="A60" s="77" t="s">
        <v>98</v>
      </c>
      <c r="B60" s="77" t="s">
        <v>99</v>
      </c>
      <c r="C60" s="79">
        <v>198960897</v>
      </c>
      <c r="D60" s="79">
        <v>196410297</v>
      </c>
      <c r="E60" s="79">
        <v>2550600</v>
      </c>
      <c r="F60" s="79">
        <v>0</v>
      </c>
    </row>
    <row r="61" spans="1:6" x14ac:dyDescent="0.2">
      <c r="A61" s="77" t="s">
        <v>100</v>
      </c>
      <c r="B61" s="76" t="s">
        <v>101</v>
      </c>
      <c r="C61" s="78">
        <v>637671</v>
      </c>
      <c r="D61" s="78">
        <v>583465</v>
      </c>
      <c r="E61" s="78">
        <v>54206</v>
      </c>
      <c r="F61" s="78">
        <v>0</v>
      </c>
    </row>
    <row r="62" spans="1:6" x14ac:dyDescent="0.2">
      <c r="A62" s="77" t="s">
        <v>102</v>
      </c>
      <c r="B62" s="76" t="s">
        <v>103</v>
      </c>
      <c r="C62" s="78">
        <v>490678</v>
      </c>
      <c r="D62" s="78">
        <v>428174</v>
      </c>
      <c r="E62" s="78">
        <v>62504</v>
      </c>
      <c r="F62" s="78">
        <v>0</v>
      </c>
    </row>
    <row r="63" spans="1:6" x14ac:dyDescent="0.2">
      <c r="A63" s="77" t="s">
        <v>104</v>
      </c>
      <c r="B63" s="76" t="s">
        <v>105</v>
      </c>
      <c r="C63" s="78">
        <v>4428095</v>
      </c>
      <c r="D63" s="78">
        <v>0</v>
      </c>
      <c r="E63" s="78">
        <v>4428095</v>
      </c>
      <c r="F63" s="78">
        <v>0</v>
      </c>
    </row>
    <row r="64" spans="1:6" x14ac:dyDescent="0.2">
      <c r="A64" s="77" t="s">
        <v>106</v>
      </c>
      <c r="B64" s="76" t="s">
        <v>107</v>
      </c>
      <c r="C64" s="78">
        <v>405354</v>
      </c>
      <c r="D64" s="78">
        <v>0</v>
      </c>
      <c r="E64" s="78">
        <v>405354</v>
      </c>
      <c r="F64" s="78">
        <v>0</v>
      </c>
    </row>
    <row r="65" spans="1:6" x14ac:dyDescent="0.2">
      <c r="A65" s="77" t="s">
        <v>108</v>
      </c>
      <c r="B65" s="76" t="s">
        <v>109</v>
      </c>
      <c r="C65" s="78">
        <v>318358</v>
      </c>
      <c r="D65" s="78">
        <v>0</v>
      </c>
      <c r="E65" s="78">
        <v>318358</v>
      </c>
      <c r="F65" s="78">
        <v>0</v>
      </c>
    </row>
    <row r="66" spans="1:6" x14ac:dyDescent="0.2">
      <c r="A66" s="77" t="s">
        <v>110</v>
      </c>
      <c r="B66" s="77" t="s">
        <v>111</v>
      </c>
      <c r="C66" s="79">
        <v>6280156</v>
      </c>
      <c r="D66" s="79">
        <v>1011639</v>
      </c>
      <c r="E66" s="79">
        <v>5268517</v>
      </c>
      <c r="F66" s="79">
        <v>0</v>
      </c>
    </row>
    <row r="67" spans="1:6" x14ac:dyDescent="0.2">
      <c r="A67" s="77" t="s">
        <v>112</v>
      </c>
      <c r="B67" s="76" t="s">
        <v>113</v>
      </c>
      <c r="C67" s="78">
        <v>1015020</v>
      </c>
      <c r="D67" s="78">
        <v>989390</v>
      </c>
      <c r="E67" s="78">
        <v>25630</v>
      </c>
      <c r="F67" s="78">
        <v>0</v>
      </c>
    </row>
    <row r="68" spans="1:6" x14ac:dyDescent="0.2">
      <c r="A68" s="77" t="s">
        <v>114</v>
      </c>
      <c r="B68" s="76" t="s">
        <v>115</v>
      </c>
      <c r="C68" s="78">
        <v>10101546.15</v>
      </c>
      <c r="D68" s="78">
        <v>9584414.1500000004</v>
      </c>
      <c r="E68" s="78">
        <v>517132</v>
      </c>
      <c r="F68" s="78">
        <v>0</v>
      </c>
    </row>
    <row r="69" spans="1:6" x14ac:dyDescent="0.2">
      <c r="A69" s="77" t="s">
        <v>116</v>
      </c>
      <c r="B69" s="76" t="s">
        <v>117</v>
      </c>
      <c r="C69" s="78">
        <v>127963</v>
      </c>
      <c r="D69" s="78">
        <v>0</v>
      </c>
      <c r="E69" s="78">
        <v>127963</v>
      </c>
      <c r="F69" s="78">
        <v>0</v>
      </c>
    </row>
    <row r="70" spans="1:6" x14ac:dyDescent="0.2">
      <c r="A70" s="77" t="s">
        <v>118</v>
      </c>
      <c r="B70" s="76" t="s">
        <v>119</v>
      </c>
      <c r="C70" s="78">
        <v>396695</v>
      </c>
      <c r="D70" s="78">
        <v>0</v>
      </c>
      <c r="E70" s="78">
        <v>396695</v>
      </c>
      <c r="F70" s="78">
        <v>0</v>
      </c>
    </row>
    <row r="71" spans="1:6" x14ac:dyDescent="0.2">
      <c r="A71" s="77" t="s">
        <v>120</v>
      </c>
      <c r="B71" s="76" t="s">
        <v>121</v>
      </c>
      <c r="C71" s="78">
        <v>495</v>
      </c>
      <c r="D71" s="78">
        <v>495</v>
      </c>
      <c r="E71" s="78">
        <v>0</v>
      </c>
      <c r="F71" s="78">
        <v>0</v>
      </c>
    </row>
    <row r="72" spans="1:6" x14ac:dyDescent="0.2">
      <c r="A72" s="77" t="s">
        <v>122</v>
      </c>
      <c r="B72" s="76" t="s">
        <v>123</v>
      </c>
      <c r="C72" s="78">
        <v>86787</v>
      </c>
      <c r="D72" s="78">
        <v>86787</v>
      </c>
      <c r="E72" s="78">
        <v>0</v>
      </c>
      <c r="F72" s="78">
        <v>0</v>
      </c>
    </row>
    <row r="73" spans="1:6" x14ac:dyDescent="0.2">
      <c r="A73" s="77" t="s">
        <v>124</v>
      </c>
      <c r="B73" s="76" t="s">
        <v>125</v>
      </c>
      <c r="C73" s="78">
        <v>20</v>
      </c>
      <c r="D73" s="78">
        <v>20</v>
      </c>
      <c r="E73" s="78">
        <v>0</v>
      </c>
      <c r="F73" s="78">
        <v>0</v>
      </c>
    </row>
    <row r="74" spans="1:6" x14ac:dyDescent="0.2">
      <c r="A74" s="77" t="s">
        <v>126</v>
      </c>
      <c r="B74" s="76" t="s">
        <v>1720</v>
      </c>
      <c r="C74" s="78">
        <v>649238835</v>
      </c>
      <c r="D74" s="78">
        <v>647224603</v>
      </c>
      <c r="E74" s="78">
        <v>2014232</v>
      </c>
      <c r="F74" s="78">
        <v>0</v>
      </c>
    </row>
    <row r="75" spans="1:6" x14ac:dyDescent="0.2">
      <c r="A75" s="77" t="s">
        <v>127</v>
      </c>
      <c r="B75" s="76" t="s">
        <v>128</v>
      </c>
      <c r="C75" s="78">
        <v>702351990.39999998</v>
      </c>
      <c r="D75" s="78">
        <v>491525272.39999998</v>
      </c>
      <c r="E75" s="78">
        <v>210826718</v>
      </c>
      <c r="F75" s="78">
        <v>0</v>
      </c>
    </row>
    <row r="76" spans="1:6" x14ac:dyDescent="0.2">
      <c r="A76" s="77" t="s">
        <v>129</v>
      </c>
      <c r="B76" s="76" t="s">
        <v>130</v>
      </c>
      <c r="C76" s="78">
        <v>290822070.00999999</v>
      </c>
      <c r="D76" s="78">
        <v>281558695.00999999</v>
      </c>
      <c r="E76" s="78">
        <v>9263375</v>
      </c>
      <c r="F76" s="78">
        <v>0</v>
      </c>
    </row>
    <row r="77" spans="1:6" x14ac:dyDescent="0.2">
      <c r="A77" s="77" t="s">
        <v>131</v>
      </c>
      <c r="B77" s="76" t="s">
        <v>132</v>
      </c>
      <c r="C77" s="78">
        <v>43342</v>
      </c>
      <c r="D77" s="78">
        <v>0</v>
      </c>
      <c r="E77" s="78">
        <v>43342</v>
      </c>
      <c r="F77" s="78">
        <v>0</v>
      </c>
    </row>
    <row r="78" spans="1:6" x14ac:dyDescent="0.2">
      <c r="A78" s="77" t="s">
        <v>133</v>
      </c>
      <c r="B78" s="76" t="s">
        <v>134</v>
      </c>
      <c r="C78" s="78">
        <v>464000</v>
      </c>
      <c r="D78" s="78">
        <v>464000</v>
      </c>
      <c r="E78" s="78">
        <v>0</v>
      </c>
      <c r="F78" s="78">
        <v>0</v>
      </c>
    </row>
    <row r="79" spans="1:6" x14ac:dyDescent="0.2">
      <c r="A79" s="77" t="s">
        <v>135</v>
      </c>
      <c r="B79" s="76" t="s">
        <v>136</v>
      </c>
      <c r="C79" s="78">
        <v>240752194</v>
      </c>
      <c r="D79" s="78">
        <v>240752194</v>
      </c>
      <c r="E79" s="78">
        <v>0</v>
      </c>
      <c r="F79" s="78">
        <v>0</v>
      </c>
    </row>
    <row r="80" spans="1:6" x14ac:dyDescent="0.2">
      <c r="A80" s="77" t="s">
        <v>137</v>
      </c>
      <c r="B80" s="76" t="s">
        <v>138</v>
      </c>
      <c r="C80" s="78">
        <v>9218993</v>
      </c>
      <c r="D80" s="78">
        <v>9218993</v>
      </c>
      <c r="E80" s="78">
        <v>0</v>
      </c>
      <c r="F80" s="78">
        <v>0</v>
      </c>
    </row>
    <row r="81" spans="1:6" x14ac:dyDescent="0.2">
      <c r="A81" s="77" t="s">
        <v>139</v>
      </c>
      <c r="B81" s="76" t="s">
        <v>140</v>
      </c>
      <c r="C81" s="78">
        <v>2196514.44</v>
      </c>
      <c r="D81" s="78">
        <v>2196514.44</v>
      </c>
      <c r="E81" s="78">
        <v>0</v>
      </c>
      <c r="F81" s="78">
        <v>0</v>
      </c>
    </row>
    <row r="82" spans="1:6" x14ac:dyDescent="0.2">
      <c r="A82" s="77" t="s">
        <v>141</v>
      </c>
      <c r="B82" s="77" t="s">
        <v>142</v>
      </c>
      <c r="C82" s="79">
        <v>1906816465</v>
      </c>
      <c r="D82" s="79">
        <v>1683601378</v>
      </c>
      <c r="E82" s="79">
        <v>223215087</v>
      </c>
      <c r="F82" s="79">
        <v>0</v>
      </c>
    </row>
    <row r="83" spans="1:6" x14ac:dyDescent="0.2">
      <c r="A83" s="77" t="s">
        <v>143</v>
      </c>
      <c r="B83" s="76" t="s">
        <v>144</v>
      </c>
      <c r="C83" s="78">
        <v>2000</v>
      </c>
      <c r="D83" s="78">
        <v>2000</v>
      </c>
      <c r="E83" s="78">
        <v>0</v>
      </c>
      <c r="F83" s="78">
        <v>0</v>
      </c>
    </row>
    <row r="84" spans="1:6" x14ac:dyDescent="0.2">
      <c r="A84" s="77" t="s">
        <v>145</v>
      </c>
      <c r="B84" s="76" t="s">
        <v>146</v>
      </c>
      <c r="C84" s="78">
        <v>1602045</v>
      </c>
      <c r="D84" s="78">
        <v>535039</v>
      </c>
      <c r="E84" s="78">
        <v>1067006</v>
      </c>
      <c r="F84" s="78">
        <v>0</v>
      </c>
    </row>
    <row r="85" spans="1:6" x14ac:dyDescent="0.2">
      <c r="A85" s="77" t="s">
        <v>147</v>
      </c>
      <c r="B85" s="77" t="s">
        <v>148</v>
      </c>
      <c r="C85" s="79">
        <v>1604045</v>
      </c>
      <c r="D85" s="79">
        <v>537039</v>
      </c>
      <c r="E85" s="79">
        <v>1067006</v>
      </c>
      <c r="F85" s="79">
        <v>0</v>
      </c>
    </row>
    <row r="86" spans="1:6" x14ac:dyDescent="0.2">
      <c r="A86" s="80" t="s">
        <v>149</v>
      </c>
      <c r="B86" s="80" t="s">
        <v>150</v>
      </c>
      <c r="C86" s="81">
        <v>2599693202.5999999</v>
      </c>
      <c r="D86" s="81">
        <v>2361256202.5999999</v>
      </c>
      <c r="E86" s="81">
        <v>238437000</v>
      </c>
      <c r="F86" s="81">
        <v>0</v>
      </c>
    </row>
    <row r="87" spans="1:6" x14ac:dyDescent="0.2">
      <c r="A87" s="77"/>
      <c r="B87" s="77"/>
      <c r="C87" s="79"/>
      <c r="D87" s="79"/>
      <c r="E87" s="79"/>
      <c r="F87" s="79"/>
    </row>
    <row r="88" spans="1:6" x14ac:dyDescent="0.2">
      <c r="A88" s="77"/>
      <c r="B88" s="77"/>
      <c r="C88" s="79"/>
      <c r="D88" s="79"/>
      <c r="E88" s="79"/>
      <c r="F88" s="79"/>
    </row>
    <row r="89" spans="1:6" x14ac:dyDescent="0.2">
      <c r="A89" s="77" t="s">
        <v>151</v>
      </c>
      <c r="B89" s="76" t="s">
        <v>152</v>
      </c>
      <c r="C89" s="78">
        <v>0</v>
      </c>
      <c r="D89" s="78">
        <v>58735951.850000001</v>
      </c>
      <c r="E89" s="78">
        <v>0</v>
      </c>
      <c r="F89" s="78">
        <v>58735951.850000001</v>
      </c>
    </row>
    <row r="90" spans="1:6" x14ac:dyDescent="0.2">
      <c r="A90" s="77" t="s">
        <v>153</v>
      </c>
      <c r="B90" s="76" t="s">
        <v>154</v>
      </c>
      <c r="C90" s="78">
        <v>3062921.85</v>
      </c>
      <c r="D90" s="78">
        <v>3062921.85</v>
      </c>
      <c r="E90" s="78">
        <v>0</v>
      </c>
      <c r="F90" s="78">
        <v>0</v>
      </c>
    </row>
    <row r="91" spans="1:6" x14ac:dyDescent="0.2">
      <c r="A91" s="77" t="s">
        <v>155</v>
      </c>
      <c r="B91" s="77" t="s">
        <v>156</v>
      </c>
      <c r="C91" s="79">
        <v>3062921.85</v>
      </c>
      <c r="D91" s="79">
        <v>61798873.700000003</v>
      </c>
      <c r="E91" s="79">
        <v>0</v>
      </c>
      <c r="F91" s="79">
        <v>58735951.850000001</v>
      </c>
    </row>
    <row r="92" spans="1:6" x14ac:dyDescent="0.2">
      <c r="A92" s="77" t="s">
        <v>157</v>
      </c>
      <c r="B92" s="76" t="s">
        <v>158</v>
      </c>
      <c r="C92" s="78">
        <v>1053379784.03</v>
      </c>
      <c r="D92" s="78">
        <v>1056568780.04</v>
      </c>
      <c r="E92" s="78">
        <v>0</v>
      </c>
      <c r="F92" s="78">
        <v>3188996.01</v>
      </c>
    </row>
    <row r="93" spans="1:6" x14ac:dyDescent="0.2">
      <c r="A93" s="77" t="s">
        <v>159</v>
      </c>
      <c r="B93" s="76" t="s">
        <v>160</v>
      </c>
      <c r="C93" s="78">
        <v>95917250</v>
      </c>
      <c r="D93" s="78">
        <v>98018243</v>
      </c>
      <c r="E93" s="78">
        <v>0</v>
      </c>
      <c r="F93" s="78">
        <v>2100993</v>
      </c>
    </row>
    <row r="94" spans="1:6" x14ac:dyDescent="0.2">
      <c r="A94" s="77" t="s">
        <v>161</v>
      </c>
      <c r="B94" s="77" t="s">
        <v>162</v>
      </c>
      <c r="C94" s="79">
        <v>1149297034.03</v>
      </c>
      <c r="D94" s="79">
        <v>1154587023.04</v>
      </c>
      <c r="E94" s="79">
        <v>0</v>
      </c>
      <c r="F94" s="79">
        <v>5289989.01</v>
      </c>
    </row>
    <row r="95" spans="1:6" x14ac:dyDescent="0.2">
      <c r="A95" s="77" t="s">
        <v>163</v>
      </c>
      <c r="B95" s="76" t="s">
        <v>164</v>
      </c>
      <c r="C95" s="78">
        <v>17477473</v>
      </c>
      <c r="D95" s="78">
        <v>17477473</v>
      </c>
      <c r="E95" s="78">
        <v>0</v>
      </c>
      <c r="F95" s="78">
        <v>0</v>
      </c>
    </row>
    <row r="96" spans="1:6" x14ac:dyDescent="0.2">
      <c r="A96" s="77" t="s">
        <v>165</v>
      </c>
      <c r="B96" s="76" t="s">
        <v>166</v>
      </c>
      <c r="C96" s="78">
        <v>2717326</v>
      </c>
      <c r="D96" s="78">
        <v>2717326</v>
      </c>
      <c r="E96" s="78">
        <v>0</v>
      </c>
      <c r="F96" s="78">
        <v>0</v>
      </c>
    </row>
    <row r="97" spans="1:6" x14ac:dyDescent="0.2">
      <c r="A97" s="77" t="s">
        <v>167</v>
      </c>
      <c r="B97" s="76" t="s">
        <v>168</v>
      </c>
      <c r="C97" s="78">
        <v>158000</v>
      </c>
      <c r="D97" s="78">
        <v>158000</v>
      </c>
      <c r="E97" s="78">
        <v>0</v>
      </c>
      <c r="F97" s="78">
        <v>0</v>
      </c>
    </row>
    <row r="98" spans="1:6" x14ac:dyDescent="0.2">
      <c r="A98" s="77" t="s">
        <v>2033</v>
      </c>
      <c r="B98" s="76" t="s">
        <v>2034</v>
      </c>
      <c r="C98" s="78">
        <v>0</v>
      </c>
      <c r="D98" s="78">
        <v>35000</v>
      </c>
      <c r="E98" s="78">
        <v>0</v>
      </c>
      <c r="F98" s="78">
        <v>35000</v>
      </c>
    </row>
    <row r="99" spans="1:6" x14ac:dyDescent="0.2">
      <c r="A99" s="77" t="s">
        <v>169</v>
      </c>
      <c r="B99" s="76" t="s">
        <v>170</v>
      </c>
      <c r="C99" s="78">
        <v>855900</v>
      </c>
      <c r="D99" s="78">
        <v>855900</v>
      </c>
      <c r="E99" s="78">
        <v>0</v>
      </c>
      <c r="F99" s="78">
        <v>0</v>
      </c>
    </row>
    <row r="100" spans="1:6" x14ac:dyDescent="0.2">
      <c r="A100" s="77" t="s">
        <v>171</v>
      </c>
      <c r="B100" s="76" t="s">
        <v>172</v>
      </c>
      <c r="C100" s="78">
        <v>14640912</v>
      </c>
      <c r="D100" s="78">
        <v>14640912</v>
      </c>
      <c r="E100" s="78">
        <v>0</v>
      </c>
      <c r="F100" s="78">
        <v>0</v>
      </c>
    </row>
    <row r="101" spans="1:6" x14ac:dyDescent="0.2">
      <c r="A101" s="77" t="s">
        <v>173</v>
      </c>
      <c r="B101" s="76" t="s">
        <v>174</v>
      </c>
      <c r="C101" s="78">
        <v>17419000</v>
      </c>
      <c r="D101" s="78">
        <v>18455473</v>
      </c>
      <c r="E101" s="78">
        <v>0</v>
      </c>
      <c r="F101" s="78">
        <v>1036473</v>
      </c>
    </row>
    <row r="102" spans="1:6" x14ac:dyDescent="0.2">
      <c r="A102" s="77" t="s">
        <v>175</v>
      </c>
      <c r="B102" s="76" t="s">
        <v>176</v>
      </c>
      <c r="C102" s="78">
        <v>347000</v>
      </c>
      <c r="D102" s="78">
        <v>464701</v>
      </c>
      <c r="E102" s="78">
        <v>0</v>
      </c>
      <c r="F102" s="78">
        <v>117701</v>
      </c>
    </row>
    <row r="103" spans="1:6" x14ac:dyDescent="0.2">
      <c r="A103" s="77" t="s">
        <v>177</v>
      </c>
      <c r="B103" s="76" t="s">
        <v>178</v>
      </c>
      <c r="C103" s="78">
        <v>2820326</v>
      </c>
      <c r="D103" s="78">
        <v>3085326</v>
      </c>
      <c r="E103" s="78">
        <v>0</v>
      </c>
      <c r="F103" s="78">
        <v>265000</v>
      </c>
    </row>
    <row r="104" spans="1:6" x14ac:dyDescent="0.2">
      <c r="A104" s="77" t="s">
        <v>179</v>
      </c>
      <c r="B104" s="76" t="s">
        <v>180</v>
      </c>
      <c r="C104" s="78">
        <v>13119</v>
      </c>
      <c r="D104" s="78">
        <v>13119</v>
      </c>
      <c r="E104" s="78">
        <v>0</v>
      </c>
      <c r="F104" s="78">
        <v>0</v>
      </c>
    </row>
    <row r="105" spans="1:6" x14ac:dyDescent="0.2">
      <c r="A105" s="77" t="s">
        <v>1693</v>
      </c>
      <c r="B105" s="76" t="s">
        <v>1694</v>
      </c>
      <c r="C105" s="78">
        <v>176000</v>
      </c>
      <c r="D105" s="78">
        <v>176000</v>
      </c>
      <c r="E105" s="78">
        <v>0</v>
      </c>
      <c r="F105" s="78">
        <v>0</v>
      </c>
    </row>
    <row r="106" spans="1:6" x14ac:dyDescent="0.2">
      <c r="A106" s="77" t="s">
        <v>181</v>
      </c>
      <c r="B106" s="76" t="s">
        <v>2035</v>
      </c>
      <c r="C106" s="78">
        <v>867523</v>
      </c>
      <c r="D106" s="78">
        <v>866781</v>
      </c>
      <c r="E106" s="78">
        <v>742</v>
      </c>
      <c r="F106" s="78">
        <v>0</v>
      </c>
    </row>
    <row r="107" spans="1:6" x14ac:dyDescent="0.2">
      <c r="A107" s="77" t="s">
        <v>183</v>
      </c>
      <c r="B107" s="76" t="s">
        <v>184</v>
      </c>
      <c r="C107" s="78">
        <v>15004142</v>
      </c>
      <c r="D107" s="78">
        <v>15915396</v>
      </c>
      <c r="E107" s="78">
        <v>0</v>
      </c>
      <c r="F107" s="78">
        <v>911254</v>
      </c>
    </row>
    <row r="108" spans="1:6" x14ac:dyDescent="0.2">
      <c r="A108" s="77" t="s">
        <v>185</v>
      </c>
      <c r="B108" s="76" t="s">
        <v>186</v>
      </c>
      <c r="C108" s="78">
        <v>719323</v>
      </c>
      <c r="D108" s="78">
        <v>719323</v>
      </c>
      <c r="E108" s="78">
        <v>0</v>
      </c>
      <c r="F108" s="78">
        <v>0</v>
      </c>
    </row>
    <row r="109" spans="1:6" x14ac:dyDescent="0.2">
      <c r="A109" s="77" t="s">
        <v>187</v>
      </c>
      <c r="B109" s="76" t="s">
        <v>188</v>
      </c>
      <c r="C109" s="78">
        <v>781615</v>
      </c>
      <c r="D109" s="78">
        <v>781615</v>
      </c>
      <c r="E109" s="78">
        <v>0</v>
      </c>
      <c r="F109" s="78">
        <v>0</v>
      </c>
    </row>
    <row r="110" spans="1:6" x14ac:dyDescent="0.2">
      <c r="A110" s="77" t="s">
        <v>189</v>
      </c>
      <c r="B110" s="76" t="s">
        <v>190</v>
      </c>
      <c r="C110" s="78">
        <v>1758394</v>
      </c>
      <c r="D110" s="78">
        <v>1758394</v>
      </c>
      <c r="E110" s="78">
        <v>0</v>
      </c>
      <c r="F110" s="78">
        <v>0</v>
      </c>
    </row>
    <row r="111" spans="1:6" x14ac:dyDescent="0.2">
      <c r="A111" s="77" t="s">
        <v>191</v>
      </c>
      <c r="B111" s="76" t="s">
        <v>192</v>
      </c>
      <c r="C111" s="78">
        <v>5096595.3499999996</v>
      </c>
      <c r="D111" s="78">
        <v>5096595.3499999996</v>
      </c>
      <c r="E111" s="78">
        <v>0</v>
      </c>
      <c r="F111" s="78">
        <v>0</v>
      </c>
    </row>
    <row r="112" spans="1:6" x14ac:dyDescent="0.2">
      <c r="A112" s="77" t="s">
        <v>193</v>
      </c>
      <c r="B112" s="76" t="s">
        <v>194</v>
      </c>
      <c r="C112" s="78">
        <v>781615</v>
      </c>
      <c r="D112" s="78">
        <v>781615</v>
      </c>
      <c r="E112" s="78">
        <v>0</v>
      </c>
      <c r="F112" s="78">
        <v>0</v>
      </c>
    </row>
    <row r="113" spans="1:6" x14ac:dyDescent="0.2">
      <c r="A113" s="77" t="s">
        <v>195</v>
      </c>
      <c r="B113" s="76" t="s">
        <v>196</v>
      </c>
      <c r="C113" s="78">
        <v>1758394</v>
      </c>
      <c r="D113" s="78">
        <v>1758394</v>
      </c>
      <c r="E113" s="78">
        <v>0</v>
      </c>
      <c r="F113" s="78">
        <v>0</v>
      </c>
    </row>
    <row r="114" spans="1:6" x14ac:dyDescent="0.2">
      <c r="A114" s="77" t="s">
        <v>197</v>
      </c>
      <c r="B114" s="76" t="s">
        <v>198</v>
      </c>
      <c r="C114" s="78">
        <v>4901938</v>
      </c>
      <c r="D114" s="78">
        <v>7557065.5599999996</v>
      </c>
      <c r="E114" s="78">
        <v>0</v>
      </c>
      <c r="F114" s="78">
        <v>2655127.56</v>
      </c>
    </row>
    <row r="115" spans="1:6" x14ac:dyDescent="0.2">
      <c r="A115" s="77" t="s">
        <v>199</v>
      </c>
      <c r="B115" s="77" t="s">
        <v>200</v>
      </c>
      <c r="C115" s="79">
        <v>88294595.349999994</v>
      </c>
      <c r="D115" s="79">
        <v>93314408.909999996</v>
      </c>
      <c r="E115" s="79">
        <v>0</v>
      </c>
      <c r="F115" s="79">
        <v>5019813.5599999996</v>
      </c>
    </row>
    <row r="116" spans="1:6" x14ac:dyDescent="0.2">
      <c r="A116" s="77" t="s">
        <v>201</v>
      </c>
      <c r="B116" s="76" t="s">
        <v>202</v>
      </c>
      <c r="C116" s="78">
        <v>150087830</v>
      </c>
      <c r="D116" s="78">
        <v>156178404</v>
      </c>
      <c r="E116" s="78">
        <v>0</v>
      </c>
      <c r="F116" s="78">
        <v>6090574</v>
      </c>
    </row>
    <row r="117" spans="1:6" x14ac:dyDescent="0.2">
      <c r="A117" s="77" t="s">
        <v>203</v>
      </c>
      <c r="B117" s="76" t="s">
        <v>204</v>
      </c>
      <c r="C117" s="78">
        <v>17701682</v>
      </c>
      <c r="D117" s="78">
        <v>17701682</v>
      </c>
      <c r="E117" s="78">
        <v>0</v>
      </c>
      <c r="F117" s="78">
        <v>0</v>
      </c>
    </row>
    <row r="118" spans="1:6" x14ac:dyDescent="0.2">
      <c r="A118" s="77" t="s">
        <v>2036</v>
      </c>
      <c r="B118" s="76" t="s">
        <v>2037</v>
      </c>
      <c r="C118" s="78">
        <v>37057</v>
      </c>
      <c r="D118" s="78">
        <v>37057</v>
      </c>
      <c r="E118" s="78">
        <v>0</v>
      </c>
      <c r="F118" s="78">
        <v>0</v>
      </c>
    </row>
    <row r="119" spans="1:6" x14ac:dyDescent="0.2">
      <c r="A119" s="77" t="s">
        <v>205</v>
      </c>
      <c r="B119" s="76" t="s">
        <v>206</v>
      </c>
      <c r="C119" s="78">
        <v>17739000</v>
      </c>
      <c r="D119" s="78">
        <v>18974682</v>
      </c>
      <c r="E119" s="78">
        <v>0</v>
      </c>
      <c r="F119" s="78">
        <v>1235682</v>
      </c>
    </row>
    <row r="120" spans="1:6" x14ac:dyDescent="0.2">
      <c r="A120" s="77" t="s">
        <v>207</v>
      </c>
      <c r="B120" s="77" t="s">
        <v>200</v>
      </c>
      <c r="C120" s="79">
        <v>185565569</v>
      </c>
      <c r="D120" s="79">
        <v>192891825</v>
      </c>
      <c r="E120" s="79">
        <v>0</v>
      </c>
      <c r="F120" s="79">
        <v>7326256</v>
      </c>
    </row>
    <row r="121" spans="1:6" x14ac:dyDescent="0.2">
      <c r="A121" s="77" t="s">
        <v>208</v>
      </c>
      <c r="B121" s="76" t="s">
        <v>1695</v>
      </c>
      <c r="C121" s="78">
        <v>144735313</v>
      </c>
      <c r="D121" s="78">
        <v>566066009</v>
      </c>
      <c r="E121" s="78">
        <v>0</v>
      </c>
      <c r="F121" s="78">
        <v>421330696</v>
      </c>
    </row>
    <row r="122" spans="1:6" x14ac:dyDescent="0.2">
      <c r="A122" s="77" t="s">
        <v>210</v>
      </c>
      <c r="B122" s="76" t="s">
        <v>211</v>
      </c>
      <c r="C122" s="78">
        <v>6444259</v>
      </c>
      <c r="D122" s="78">
        <v>24075104</v>
      </c>
      <c r="E122" s="78">
        <v>0</v>
      </c>
      <c r="F122" s="78">
        <v>17630845</v>
      </c>
    </row>
    <row r="123" spans="1:6" x14ac:dyDescent="0.2">
      <c r="A123" s="77" t="s">
        <v>212</v>
      </c>
      <c r="B123" s="76" t="s">
        <v>2038</v>
      </c>
      <c r="C123" s="78">
        <v>0</v>
      </c>
      <c r="D123" s="78">
        <v>88350282</v>
      </c>
      <c r="E123" s="78">
        <v>0</v>
      </c>
      <c r="F123" s="78">
        <v>88350282</v>
      </c>
    </row>
    <row r="124" spans="1:6" x14ac:dyDescent="0.2">
      <c r="A124" s="77" t="s">
        <v>1696</v>
      </c>
      <c r="B124" s="76" t="s">
        <v>2039</v>
      </c>
      <c r="C124" s="78">
        <v>18742499</v>
      </c>
      <c r="D124" s="78">
        <v>18742499</v>
      </c>
      <c r="E124" s="78">
        <v>0</v>
      </c>
      <c r="F124" s="78">
        <v>0</v>
      </c>
    </row>
    <row r="125" spans="1:6" x14ac:dyDescent="0.2">
      <c r="A125" s="77" t="s">
        <v>213</v>
      </c>
      <c r="B125" s="76" t="s">
        <v>2040</v>
      </c>
      <c r="C125" s="78">
        <v>0</v>
      </c>
      <c r="D125" s="78">
        <v>64535787</v>
      </c>
      <c r="E125" s="78">
        <v>0</v>
      </c>
      <c r="F125" s="78">
        <v>64535787</v>
      </c>
    </row>
    <row r="126" spans="1:6" x14ac:dyDescent="0.2">
      <c r="A126" s="77" t="s">
        <v>1697</v>
      </c>
      <c r="B126" s="76" t="s">
        <v>1698</v>
      </c>
      <c r="C126" s="78">
        <v>2784035</v>
      </c>
      <c r="D126" s="78">
        <v>2784035</v>
      </c>
      <c r="E126" s="78">
        <v>0</v>
      </c>
      <c r="F126" s="78">
        <v>0</v>
      </c>
    </row>
    <row r="127" spans="1:6" x14ac:dyDescent="0.2">
      <c r="A127" s="77" t="s">
        <v>1699</v>
      </c>
      <c r="B127" s="76" t="s">
        <v>1700</v>
      </c>
      <c r="C127" s="78">
        <v>106169580</v>
      </c>
      <c r="D127" s="78">
        <v>106169580</v>
      </c>
      <c r="E127" s="78">
        <v>0</v>
      </c>
      <c r="F127" s="78">
        <v>0</v>
      </c>
    </row>
    <row r="128" spans="1:6" x14ac:dyDescent="0.2">
      <c r="A128" s="77" t="s">
        <v>1701</v>
      </c>
      <c r="B128" s="76" t="s">
        <v>1702</v>
      </c>
      <c r="C128" s="78">
        <v>106374573</v>
      </c>
      <c r="D128" s="78">
        <v>112375056</v>
      </c>
      <c r="E128" s="78">
        <v>0</v>
      </c>
      <c r="F128" s="78">
        <v>6000483</v>
      </c>
    </row>
    <row r="129" spans="1:6" x14ac:dyDescent="0.2">
      <c r="A129" s="77" t="s">
        <v>2041</v>
      </c>
      <c r="B129" s="76" t="s">
        <v>2042</v>
      </c>
      <c r="C129" s="78">
        <v>0</v>
      </c>
      <c r="D129" s="78">
        <v>1187688</v>
      </c>
      <c r="E129" s="78">
        <v>0</v>
      </c>
      <c r="F129" s="112">
        <v>1187688</v>
      </c>
    </row>
    <row r="130" spans="1:6" x14ac:dyDescent="0.2">
      <c r="A130" s="77" t="s">
        <v>2043</v>
      </c>
      <c r="B130" s="76" t="s">
        <v>2044</v>
      </c>
      <c r="C130" s="78">
        <v>0</v>
      </c>
      <c r="D130" s="78">
        <v>1974673</v>
      </c>
      <c r="E130" s="78">
        <v>0</v>
      </c>
      <c r="F130" s="112">
        <v>1974673</v>
      </c>
    </row>
    <row r="131" spans="1:6" x14ac:dyDescent="0.2">
      <c r="A131" s="77" t="s">
        <v>2045</v>
      </c>
      <c r="B131" s="76" t="s">
        <v>2046</v>
      </c>
      <c r="C131" s="78">
        <v>0</v>
      </c>
      <c r="D131" s="78">
        <v>11500000</v>
      </c>
      <c r="E131" s="78">
        <v>0</v>
      </c>
      <c r="F131" s="112">
        <v>11500000</v>
      </c>
    </row>
    <row r="132" spans="1:6" x14ac:dyDescent="0.2">
      <c r="A132" s="77" t="s">
        <v>2047</v>
      </c>
      <c r="B132" s="76" t="s">
        <v>2048</v>
      </c>
      <c r="C132" s="78">
        <v>0</v>
      </c>
      <c r="D132" s="78">
        <v>15300000</v>
      </c>
      <c r="E132" s="78">
        <v>0</v>
      </c>
      <c r="F132" s="112">
        <v>15300000</v>
      </c>
    </row>
    <row r="133" spans="1:6" x14ac:dyDescent="0.2">
      <c r="A133" s="77" t="s">
        <v>1703</v>
      </c>
      <c r="B133" s="76" t="s">
        <v>2049</v>
      </c>
      <c r="C133" s="78">
        <v>119308261</v>
      </c>
      <c r="D133" s="78">
        <v>185725544</v>
      </c>
      <c r="E133" s="78">
        <v>0</v>
      </c>
      <c r="F133" s="78">
        <v>66417283</v>
      </c>
    </row>
    <row r="134" spans="1:6" x14ac:dyDescent="0.2">
      <c r="A134" s="77" t="s">
        <v>214</v>
      </c>
      <c r="B134" s="76" t="s">
        <v>215</v>
      </c>
      <c r="C134" s="78">
        <v>657872.15</v>
      </c>
      <c r="D134" s="78">
        <v>3048172.15</v>
      </c>
      <c r="E134" s="78">
        <v>0</v>
      </c>
      <c r="F134" s="78">
        <v>2390300</v>
      </c>
    </row>
    <row r="135" spans="1:6" x14ac:dyDescent="0.2">
      <c r="A135" s="77" t="s">
        <v>216</v>
      </c>
      <c r="B135" s="76" t="s">
        <v>217</v>
      </c>
      <c r="C135" s="78">
        <v>3928622</v>
      </c>
      <c r="D135" s="78">
        <v>16600900</v>
      </c>
      <c r="E135" s="78">
        <v>0</v>
      </c>
      <c r="F135" s="78">
        <v>12672278</v>
      </c>
    </row>
    <row r="136" spans="1:6" x14ac:dyDescent="0.2">
      <c r="A136" s="77" t="s">
        <v>218</v>
      </c>
      <c r="B136" s="76" t="s">
        <v>2050</v>
      </c>
      <c r="C136" s="78">
        <v>3730263</v>
      </c>
      <c r="D136" s="78">
        <v>16681768</v>
      </c>
      <c r="E136" s="78">
        <v>0</v>
      </c>
      <c r="F136" s="78">
        <v>12951505</v>
      </c>
    </row>
    <row r="137" spans="1:6" x14ac:dyDescent="0.2">
      <c r="A137" s="77" t="s">
        <v>219</v>
      </c>
      <c r="B137" s="76" t="s">
        <v>1704</v>
      </c>
      <c r="C137" s="78">
        <v>334697</v>
      </c>
      <c r="D137" s="78">
        <v>1038428</v>
      </c>
      <c r="E137" s="78">
        <v>0</v>
      </c>
      <c r="F137" s="78">
        <v>703731</v>
      </c>
    </row>
    <row r="138" spans="1:6" x14ac:dyDescent="0.2">
      <c r="A138" s="77" t="s">
        <v>221</v>
      </c>
      <c r="B138" s="76" t="s">
        <v>222</v>
      </c>
      <c r="C138" s="78">
        <v>52238830</v>
      </c>
      <c r="D138" s="78">
        <v>60116884</v>
      </c>
      <c r="E138" s="78">
        <v>0</v>
      </c>
      <c r="F138" s="78">
        <v>7878054</v>
      </c>
    </row>
    <row r="139" spans="1:6" x14ac:dyDescent="0.2">
      <c r="A139" s="77" t="s">
        <v>223</v>
      </c>
      <c r="B139" s="76" t="s">
        <v>1705</v>
      </c>
      <c r="C139" s="78">
        <v>1612113</v>
      </c>
      <c r="D139" s="78">
        <v>77932773</v>
      </c>
      <c r="E139" s="78">
        <v>0</v>
      </c>
      <c r="F139" s="78">
        <v>76320660</v>
      </c>
    </row>
    <row r="140" spans="1:6" x14ac:dyDescent="0.2">
      <c r="A140" s="77" t="s">
        <v>225</v>
      </c>
      <c r="B140" s="76" t="s">
        <v>226</v>
      </c>
      <c r="C140" s="78">
        <v>0</v>
      </c>
      <c r="D140" s="78">
        <v>34584691</v>
      </c>
      <c r="E140" s="78">
        <v>0</v>
      </c>
      <c r="F140" s="78">
        <v>34584691</v>
      </c>
    </row>
    <row r="141" spans="1:6" x14ac:dyDescent="0.2">
      <c r="A141" s="77" t="s">
        <v>227</v>
      </c>
      <c r="B141" s="77" t="s">
        <v>228</v>
      </c>
      <c r="C141" s="79">
        <v>567060917.14999998</v>
      </c>
      <c r="D141" s="79">
        <v>1408789873.1500001</v>
      </c>
      <c r="E141" s="79">
        <v>0</v>
      </c>
      <c r="F141" s="79">
        <v>841728956</v>
      </c>
    </row>
    <row r="142" spans="1:6" x14ac:dyDescent="0.2">
      <c r="A142" s="77" t="s">
        <v>229</v>
      </c>
      <c r="B142" s="76" t="s">
        <v>230</v>
      </c>
      <c r="C142" s="78">
        <v>1626045733</v>
      </c>
      <c r="D142" s="78">
        <v>1626045733</v>
      </c>
      <c r="E142" s="78">
        <v>0</v>
      </c>
      <c r="F142" s="78">
        <v>0</v>
      </c>
    </row>
    <row r="143" spans="1:6" x14ac:dyDescent="0.2">
      <c r="A143" s="77" t="s">
        <v>231</v>
      </c>
      <c r="B143" s="77" t="s">
        <v>232</v>
      </c>
      <c r="C143" s="79">
        <v>1626045733</v>
      </c>
      <c r="D143" s="79">
        <v>1626045733</v>
      </c>
      <c r="E143" s="79">
        <v>0</v>
      </c>
      <c r="F143" s="79">
        <v>0</v>
      </c>
    </row>
    <row r="144" spans="1:6" x14ac:dyDescent="0.2">
      <c r="A144" s="80" t="s">
        <v>233</v>
      </c>
      <c r="B144" s="80" t="s">
        <v>234</v>
      </c>
      <c r="C144" s="81">
        <v>3619326770.3800001</v>
      </c>
      <c r="D144" s="81">
        <v>4537427736.8000002</v>
      </c>
      <c r="E144" s="81">
        <v>0</v>
      </c>
      <c r="F144" s="81">
        <v>918100966.41999996</v>
      </c>
    </row>
    <row r="145" spans="1:6" x14ac:dyDescent="0.2">
      <c r="A145" s="77"/>
      <c r="B145" s="77"/>
      <c r="C145" s="79"/>
      <c r="D145" s="79"/>
      <c r="E145" s="79"/>
      <c r="F145" s="79"/>
    </row>
    <row r="146" spans="1:6" x14ac:dyDescent="0.2">
      <c r="A146" s="77"/>
      <c r="B146" s="77"/>
      <c r="C146" s="79"/>
      <c r="D146" s="79"/>
      <c r="E146" s="79"/>
      <c r="F146" s="79"/>
    </row>
    <row r="147" spans="1:6" x14ac:dyDescent="0.2">
      <c r="A147" s="77" t="s">
        <v>235</v>
      </c>
      <c r="B147" s="76" t="s">
        <v>236</v>
      </c>
      <c r="C147" s="78">
        <v>1374850</v>
      </c>
      <c r="D147" s="78">
        <v>0</v>
      </c>
      <c r="E147" s="78">
        <v>1374850</v>
      </c>
      <c r="F147" s="78">
        <v>0</v>
      </c>
    </row>
    <row r="148" spans="1:6" x14ac:dyDescent="0.2">
      <c r="A148" s="77" t="s">
        <v>237</v>
      </c>
      <c r="B148" s="76" t="s">
        <v>238</v>
      </c>
      <c r="C148" s="78">
        <v>620477</v>
      </c>
      <c r="D148" s="78">
        <v>0</v>
      </c>
      <c r="E148" s="78">
        <v>620477</v>
      </c>
      <c r="F148" s="78">
        <v>0</v>
      </c>
    </row>
    <row r="149" spans="1:6" x14ac:dyDescent="0.2">
      <c r="A149" s="77" t="s">
        <v>239</v>
      </c>
      <c r="B149" s="76" t="s">
        <v>240</v>
      </c>
      <c r="C149" s="78">
        <v>20663239</v>
      </c>
      <c r="D149" s="78">
        <v>0</v>
      </c>
      <c r="E149" s="78">
        <v>20663239</v>
      </c>
      <c r="F149" s="78">
        <v>0</v>
      </c>
    </row>
    <row r="150" spans="1:6" x14ac:dyDescent="0.2">
      <c r="A150" s="77" t="s">
        <v>241</v>
      </c>
      <c r="B150" s="76" t="s">
        <v>242</v>
      </c>
      <c r="C150" s="78">
        <v>5615</v>
      </c>
      <c r="D150" s="78">
        <v>0</v>
      </c>
      <c r="E150" s="78">
        <v>5615</v>
      </c>
      <c r="F150" s="78">
        <v>0</v>
      </c>
    </row>
    <row r="151" spans="1:6" x14ac:dyDescent="0.2">
      <c r="A151" s="77" t="s">
        <v>243</v>
      </c>
      <c r="B151" s="76" t="s">
        <v>244</v>
      </c>
      <c r="C151" s="78">
        <v>3444416</v>
      </c>
      <c r="D151" s="78">
        <v>0</v>
      </c>
      <c r="E151" s="78">
        <v>3444416</v>
      </c>
      <c r="F151" s="78">
        <v>0</v>
      </c>
    </row>
    <row r="152" spans="1:6" x14ac:dyDescent="0.2">
      <c r="A152" s="77" t="s">
        <v>245</v>
      </c>
      <c r="B152" s="77" t="s">
        <v>246</v>
      </c>
      <c r="C152" s="79">
        <v>26108597</v>
      </c>
      <c r="D152" s="79">
        <v>0</v>
      </c>
      <c r="E152" s="79">
        <v>26108597</v>
      </c>
      <c r="F152" s="79">
        <v>0</v>
      </c>
    </row>
    <row r="153" spans="1:6" x14ac:dyDescent="0.2">
      <c r="A153" s="77" t="s">
        <v>247</v>
      </c>
      <c r="B153" s="76" t="s">
        <v>248</v>
      </c>
      <c r="C153" s="78">
        <v>646001.74</v>
      </c>
      <c r="D153" s="78">
        <v>1099</v>
      </c>
      <c r="E153" s="78">
        <v>644902.74</v>
      </c>
      <c r="F153" s="78">
        <v>0</v>
      </c>
    </row>
    <row r="154" spans="1:6" x14ac:dyDescent="0.2">
      <c r="A154" s="77" t="s">
        <v>249</v>
      </c>
      <c r="B154" s="77" t="s">
        <v>250</v>
      </c>
      <c r="C154" s="79">
        <v>646001.74</v>
      </c>
      <c r="D154" s="79">
        <v>1099</v>
      </c>
      <c r="E154" s="79">
        <v>644902.74</v>
      </c>
      <c r="F154" s="79">
        <v>0</v>
      </c>
    </row>
    <row r="155" spans="1:6" x14ac:dyDescent="0.2">
      <c r="A155" s="77" t="s">
        <v>251</v>
      </c>
      <c r="B155" s="76" t="s">
        <v>252</v>
      </c>
      <c r="C155" s="78">
        <v>5885689</v>
      </c>
      <c r="D155" s="78">
        <v>0</v>
      </c>
      <c r="E155" s="78">
        <v>5885689</v>
      </c>
      <c r="F155" s="78">
        <v>0</v>
      </c>
    </row>
    <row r="156" spans="1:6" x14ac:dyDescent="0.2">
      <c r="A156" s="77" t="s">
        <v>253</v>
      </c>
      <c r="B156" s="76" t="s">
        <v>254</v>
      </c>
      <c r="C156" s="78">
        <v>1090547.17</v>
      </c>
      <c r="D156" s="78">
        <v>3660</v>
      </c>
      <c r="E156" s="78">
        <v>1086887.17</v>
      </c>
      <c r="F156" s="78">
        <v>0</v>
      </c>
    </row>
    <row r="157" spans="1:6" x14ac:dyDescent="0.2">
      <c r="A157" s="77" t="s">
        <v>255</v>
      </c>
      <c r="B157" s="77" t="s">
        <v>256</v>
      </c>
      <c r="C157" s="79">
        <v>6976236.1699999999</v>
      </c>
      <c r="D157" s="79">
        <v>3660</v>
      </c>
      <c r="E157" s="79">
        <v>6972576.1699999999</v>
      </c>
      <c r="F157" s="79">
        <v>0</v>
      </c>
    </row>
    <row r="158" spans="1:6" x14ac:dyDescent="0.2">
      <c r="A158" s="77" t="s">
        <v>257</v>
      </c>
      <c r="B158" s="76" t="s">
        <v>258</v>
      </c>
      <c r="C158" s="78">
        <v>82037837</v>
      </c>
      <c r="D158" s="78">
        <v>0</v>
      </c>
      <c r="E158" s="78">
        <v>82037837</v>
      </c>
      <c r="F158" s="78">
        <v>0</v>
      </c>
    </row>
    <row r="159" spans="1:6" x14ac:dyDescent="0.2">
      <c r="A159" s="77" t="s">
        <v>259</v>
      </c>
      <c r="B159" s="77" t="s">
        <v>260</v>
      </c>
      <c r="C159" s="79">
        <v>115768671.91</v>
      </c>
      <c r="D159" s="79">
        <v>4759</v>
      </c>
      <c r="E159" s="79">
        <v>115763912.91</v>
      </c>
      <c r="F159" s="79">
        <v>0</v>
      </c>
    </row>
    <row r="160" spans="1:6" x14ac:dyDescent="0.2">
      <c r="A160" s="77" t="s">
        <v>261</v>
      </c>
      <c r="B160" s="76" t="s">
        <v>262</v>
      </c>
      <c r="C160" s="78">
        <v>1116119</v>
      </c>
      <c r="D160" s="78">
        <v>1390</v>
      </c>
      <c r="E160" s="78">
        <v>1114729</v>
      </c>
      <c r="F160" s="78">
        <v>0</v>
      </c>
    </row>
    <row r="161" spans="1:6" x14ac:dyDescent="0.2">
      <c r="A161" s="77" t="s">
        <v>263</v>
      </c>
      <c r="B161" s="77" t="s">
        <v>262</v>
      </c>
      <c r="C161" s="79">
        <v>1116119</v>
      </c>
      <c r="D161" s="79">
        <v>1390</v>
      </c>
      <c r="E161" s="79">
        <v>1114729</v>
      </c>
      <c r="F161" s="79">
        <v>0</v>
      </c>
    </row>
    <row r="162" spans="1:6" x14ac:dyDescent="0.2">
      <c r="A162" s="77" t="s">
        <v>264</v>
      </c>
      <c r="B162" s="76" t="s">
        <v>265</v>
      </c>
      <c r="C162" s="78">
        <v>508000</v>
      </c>
      <c r="D162" s="78">
        <v>0</v>
      </c>
      <c r="E162" s="78">
        <v>508000</v>
      </c>
      <c r="F162" s="78">
        <v>0</v>
      </c>
    </row>
    <row r="163" spans="1:6" x14ac:dyDescent="0.2">
      <c r="A163" s="77" t="s">
        <v>266</v>
      </c>
      <c r="B163" s="76" t="s">
        <v>267</v>
      </c>
      <c r="C163" s="78">
        <v>7919613</v>
      </c>
      <c r="D163" s="78">
        <v>0</v>
      </c>
      <c r="E163" s="78">
        <v>7919613</v>
      </c>
      <c r="F163" s="78">
        <v>0</v>
      </c>
    </row>
    <row r="164" spans="1:6" x14ac:dyDescent="0.2">
      <c r="A164" s="77" t="s">
        <v>268</v>
      </c>
      <c r="B164" s="76" t="s">
        <v>269</v>
      </c>
      <c r="C164" s="78">
        <v>338201</v>
      </c>
      <c r="D164" s="78">
        <v>0</v>
      </c>
      <c r="E164" s="78">
        <v>338201</v>
      </c>
      <c r="F164" s="78">
        <v>0</v>
      </c>
    </row>
    <row r="165" spans="1:6" x14ac:dyDescent="0.2">
      <c r="A165" s="77" t="s">
        <v>270</v>
      </c>
      <c r="B165" s="76" t="s">
        <v>271</v>
      </c>
      <c r="C165" s="78">
        <v>23069610</v>
      </c>
      <c r="D165" s="78">
        <v>0</v>
      </c>
      <c r="E165" s="78">
        <v>23069610</v>
      </c>
      <c r="F165" s="78">
        <v>0</v>
      </c>
    </row>
    <row r="166" spans="1:6" x14ac:dyDescent="0.2">
      <c r="A166" s="77" t="s">
        <v>272</v>
      </c>
      <c r="B166" s="76" t="s">
        <v>273</v>
      </c>
      <c r="C166" s="78">
        <v>10030873</v>
      </c>
      <c r="D166" s="78">
        <v>0</v>
      </c>
      <c r="E166" s="78">
        <v>10030873</v>
      </c>
      <c r="F166" s="78">
        <v>0</v>
      </c>
    </row>
    <row r="167" spans="1:6" x14ac:dyDescent="0.2">
      <c r="A167" s="77" t="s">
        <v>274</v>
      </c>
      <c r="B167" s="76" t="s">
        <v>275</v>
      </c>
      <c r="C167" s="78">
        <v>1024564</v>
      </c>
      <c r="D167" s="78">
        <v>0</v>
      </c>
      <c r="E167" s="78">
        <v>1024564</v>
      </c>
      <c r="F167" s="78">
        <v>0</v>
      </c>
    </row>
    <row r="168" spans="1:6" x14ac:dyDescent="0.2">
      <c r="A168" s="77" t="s">
        <v>276</v>
      </c>
      <c r="B168" s="77" t="s">
        <v>277</v>
      </c>
      <c r="C168" s="79">
        <v>42890861</v>
      </c>
      <c r="D168" s="79">
        <v>0</v>
      </c>
      <c r="E168" s="79">
        <v>42890861</v>
      </c>
      <c r="F168" s="79">
        <v>0</v>
      </c>
    </row>
    <row r="169" spans="1:6" x14ac:dyDescent="0.2">
      <c r="A169" s="77" t="s">
        <v>278</v>
      </c>
      <c r="B169" s="76" t="s">
        <v>279</v>
      </c>
      <c r="C169" s="78">
        <v>988037.42</v>
      </c>
      <c r="D169" s="78">
        <v>0</v>
      </c>
      <c r="E169" s="78">
        <v>988037.42</v>
      </c>
      <c r="F169" s="78">
        <v>0</v>
      </c>
    </row>
    <row r="170" spans="1:6" x14ac:dyDescent="0.2">
      <c r="A170" s="77" t="s">
        <v>280</v>
      </c>
      <c r="B170" s="76" t="s">
        <v>281</v>
      </c>
      <c r="C170" s="78">
        <v>362361</v>
      </c>
      <c r="D170" s="78">
        <v>0</v>
      </c>
      <c r="E170" s="78">
        <v>362361</v>
      </c>
      <c r="F170" s="78">
        <v>0</v>
      </c>
    </row>
    <row r="171" spans="1:6" x14ac:dyDescent="0.2">
      <c r="A171" s="77" t="s">
        <v>282</v>
      </c>
      <c r="B171" s="76" t="s">
        <v>283</v>
      </c>
      <c r="C171" s="78">
        <v>12623216</v>
      </c>
      <c r="D171" s="78">
        <v>8083</v>
      </c>
      <c r="E171" s="78">
        <v>12615133</v>
      </c>
      <c r="F171" s="78">
        <v>0</v>
      </c>
    </row>
    <row r="172" spans="1:6" x14ac:dyDescent="0.2">
      <c r="A172" s="77" t="s">
        <v>284</v>
      </c>
      <c r="B172" s="76" t="s">
        <v>285</v>
      </c>
      <c r="C172" s="78">
        <v>2491250</v>
      </c>
      <c r="D172" s="78">
        <v>312383</v>
      </c>
      <c r="E172" s="78">
        <v>2178867</v>
      </c>
      <c r="F172" s="78">
        <v>0</v>
      </c>
    </row>
    <row r="173" spans="1:6" x14ac:dyDescent="0.2">
      <c r="A173" s="77" t="s">
        <v>286</v>
      </c>
      <c r="B173" s="76" t="s">
        <v>287</v>
      </c>
      <c r="C173" s="78">
        <v>1189052</v>
      </c>
      <c r="D173" s="78">
        <v>0</v>
      </c>
      <c r="E173" s="78">
        <v>1189052</v>
      </c>
      <c r="F173" s="78">
        <v>0</v>
      </c>
    </row>
    <row r="174" spans="1:6" x14ac:dyDescent="0.2">
      <c r="A174" s="77" t="s">
        <v>2051</v>
      </c>
      <c r="B174" s="76" t="s">
        <v>2052</v>
      </c>
      <c r="C174" s="78">
        <v>250502</v>
      </c>
      <c r="D174" s="78">
        <v>0</v>
      </c>
      <c r="E174" s="78">
        <v>250502</v>
      </c>
      <c r="F174" s="78">
        <v>0</v>
      </c>
    </row>
    <row r="175" spans="1:6" x14ac:dyDescent="0.2">
      <c r="A175" s="77" t="s">
        <v>288</v>
      </c>
      <c r="B175" s="77" t="s">
        <v>289</v>
      </c>
      <c r="C175" s="79">
        <v>17904418.420000002</v>
      </c>
      <c r="D175" s="79">
        <v>320466</v>
      </c>
      <c r="E175" s="79">
        <v>17583952.420000002</v>
      </c>
      <c r="F175" s="79">
        <v>0</v>
      </c>
    </row>
    <row r="176" spans="1:6" x14ac:dyDescent="0.2">
      <c r="A176" s="77" t="s">
        <v>290</v>
      </c>
      <c r="B176" s="76" t="s">
        <v>291</v>
      </c>
      <c r="C176" s="78">
        <v>144189020</v>
      </c>
      <c r="D176" s="78">
        <v>0</v>
      </c>
      <c r="E176" s="78">
        <v>144189020</v>
      </c>
      <c r="F176" s="78">
        <v>0</v>
      </c>
    </row>
    <row r="177" spans="1:6" x14ac:dyDescent="0.2">
      <c r="A177" s="77" t="s">
        <v>292</v>
      </c>
      <c r="B177" s="76" t="s">
        <v>293</v>
      </c>
      <c r="C177" s="78">
        <v>614816</v>
      </c>
      <c r="D177" s="78">
        <v>0</v>
      </c>
      <c r="E177" s="78">
        <v>614816</v>
      </c>
      <c r="F177" s="78">
        <v>0</v>
      </c>
    </row>
    <row r="178" spans="1:6" x14ac:dyDescent="0.2">
      <c r="A178" s="77" t="s">
        <v>294</v>
      </c>
      <c r="B178" s="77" t="s">
        <v>295</v>
      </c>
      <c r="C178" s="79">
        <v>144803836</v>
      </c>
      <c r="D178" s="79">
        <v>0</v>
      </c>
      <c r="E178" s="79">
        <v>144803836</v>
      </c>
      <c r="F178" s="79">
        <v>0</v>
      </c>
    </row>
    <row r="179" spans="1:6" x14ac:dyDescent="0.2">
      <c r="A179" s="77" t="s">
        <v>296</v>
      </c>
      <c r="B179" s="76" t="s">
        <v>297</v>
      </c>
      <c r="C179" s="78">
        <v>2048840</v>
      </c>
      <c r="D179" s="78">
        <v>0</v>
      </c>
      <c r="E179" s="78">
        <v>2048840</v>
      </c>
      <c r="F179" s="78">
        <v>0</v>
      </c>
    </row>
    <row r="180" spans="1:6" x14ac:dyDescent="0.2">
      <c r="A180" s="77" t="s">
        <v>298</v>
      </c>
      <c r="B180" s="76" t="s">
        <v>299</v>
      </c>
      <c r="C180" s="78">
        <v>149400214</v>
      </c>
      <c r="D180" s="78">
        <v>0</v>
      </c>
      <c r="E180" s="78">
        <v>149400214</v>
      </c>
      <c r="F180" s="78">
        <v>0</v>
      </c>
    </row>
    <row r="181" spans="1:6" x14ac:dyDescent="0.2">
      <c r="A181" s="77" t="s">
        <v>300</v>
      </c>
      <c r="B181" s="76" t="s">
        <v>301</v>
      </c>
      <c r="C181" s="78">
        <v>41880692</v>
      </c>
      <c r="D181" s="78">
        <v>235132</v>
      </c>
      <c r="E181" s="78">
        <v>41645560</v>
      </c>
      <c r="F181" s="78">
        <v>0</v>
      </c>
    </row>
    <row r="182" spans="1:6" x14ac:dyDescent="0.2">
      <c r="A182" s="77" t="s">
        <v>302</v>
      </c>
      <c r="B182" s="77" t="s">
        <v>303</v>
      </c>
      <c r="C182" s="79">
        <v>191280906</v>
      </c>
      <c r="D182" s="79">
        <v>235132</v>
      </c>
      <c r="E182" s="79">
        <v>191045774</v>
      </c>
      <c r="F182" s="79">
        <v>0</v>
      </c>
    </row>
    <row r="183" spans="1:6" x14ac:dyDescent="0.2">
      <c r="A183" s="77" t="s">
        <v>304</v>
      </c>
      <c r="B183" s="76" t="s">
        <v>305</v>
      </c>
      <c r="C183" s="78">
        <v>9524100</v>
      </c>
      <c r="D183" s="78">
        <v>311785</v>
      </c>
      <c r="E183" s="78">
        <v>9212315</v>
      </c>
      <c r="F183" s="78">
        <v>0</v>
      </c>
    </row>
    <row r="184" spans="1:6" x14ac:dyDescent="0.2">
      <c r="A184" s="77" t="s">
        <v>306</v>
      </c>
      <c r="B184" s="76" t="s">
        <v>307</v>
      </c>
      <c r="C184" s="78">
        <v>2277567</v>
      </c>
      <c r="D184" s="78">
        <v>0</v>
      </c>
      <c r="E184" s="78">
        <v>2277567</v>
      </c>
      <c r="F184" s="78">
        <v>0</v>
      </c>
    </row>
    <row r="185" spans="1:6" x14ac:dyDescent="0.2">
      <c r="A185" s="77" t="s">
        <v>308</v>
      </c>
      <c r="B185" s="76" t="s">
        <v>309</v>
      </c>
      <c r="C185" s="78">
        <v>253295</v>
      </c>
      <c r="D185" s="78">
        <v>0</v>
      </c>
      <c r="E185" s="78">
        <v>253295</v>
      </c>
      <c r="F185" s="78">
        <v>0</v>
      </c>
    </row>
    <row r="186" spans="1:6" x14ac:dyDescent="0.2">
      <c r="A186" s="77" t="s">
        <v>310</v>
      </c>
      <c r="B186" s="76" t="s">
        <v>311</v>
      </c>
      <c r="C186" s="78">
        <v>16032000</v>
      </c>
      <c r="D186" s="78">
        <v>0</v>
      </c>
      <c r="E186" s="78">
        <v>16032000</v>
      </c>
      <c r="F186" s="78">
        <v>0</v>
      </c>
    </row>
    <row r="187" spans="1:6" x14ac:dyDescent="0.2">
      <c r="A187" s="77" t="s">
        <v>2053</v>
      </c>
      <c r="B187" s="76" t="s">
        <v>2054</v>
      </c>
      <c r="C187" s="78">
        <v>88215</v>
      </c>
      <c r="D187" s="78">
        <v>0</v>
      </c>
      <c r="E187" s="78">
        <v>88215</v>
      </c>
      <c r="F187" s="78">
        <v>0</v>
      </c>
    </row>
    <row r="188" spans="1:6" x14ac:dyDescent="0.2">
      <c r="A188" s="77" t="s">
        <v>312</v>
      </c>
      <c r="B188" s="76" t="s">
        <v>313</v>
      </c>
      <c r="C188" s="78">
        <v>12671699</v>
      </c>
      <c r="D188" s="78">
        <v>0</v>
      </c>
      <c r="E188" s="78">
        <v>12671699</v>
      </c>
      <c r="F188" s="78">
        <v>0</v>
      </c>
    </row>
    <row r="189" spans="1:6" x14ac:dyDescent="0.2">
      <c r="A189" s="77" t="s">
        <v>314</v>
      </c>
      <c r="B189" s="76" t="s">
        <v>315</v>
      </c>
      <c r="C189" s="78">
        <v>2171404.12</v>
      </c>
      <c r="D189" s="78">
        <v>144491.15</v>
      </c>
      <c r="E189" s="78">
        <v>2026912.97</v>
      </c>
      <c r="F189" s="78">
        <v>0</v>
      </c>
    </row>
    <row r="190" spans="1:6" x14ac:dyDescent="0.2">
      <c r="A190" s="77" t="s">
        <v>316</v>
      </c>
      <c r="B190" s="76" t="s">
        <v>317</v>
      </c>
      <c r="C190" s="78">
        <v>23289249</v>
      </c>
      <c r="D190" s="78">
        <v>0</v>
      </c>
      <c r="E190" s="78">
        <v>23289249</v>
      </c>
      <c r="F190" s="78">
        <v>0</v>
      </c>
    </row>
    <row r="191" spans="1:6" x14ac:dyDescent="0.2">
      <c r="A191" s="77" t="s">
        <v>318</v>
      </c>
      <c r="B191" s="76" t="s">
        <v>319</v>
      </c>
      <c r="C191" s="78">
        <v>1079196</v>
      </c>
      <c r="D191" s="78">
        <v>0</v>
      </c>
      <c r="E191" s="78">
        <v>1079196</v>
      </c>
      <c r="F191" s="78">
        <v>0</v>
      </c>
    </row>
    <row r="192" spans="1:6" x14ac:dyDescent="0.2">
      <c r="A192" s="77" t="s">
        <v>320</v>
      </c>
      <c r="B192" s="76" t="s">
        <v>321</v>
      </c>
      <c r="C192" s="78">
        <v>74883443</v>
      </c>
      <c r="D192" s="78">
        <v>150000</v>
      </c>
      <c r="E192" s="78">
        <v>74733443</v>
      </c>
      <c r="F192" s="78">
        <v>0</v>
      </c>
    </row>
    <row r="193" spans="1:6" x14ac:dyDescent="0.2">
      <c r="A193" s="77" t="s">
        <v>322</v>
      </c>
      <c r="B193" s="76" t="s">
        <v>323</v>
      </c>
      <c r="C193" s="78">
        <v>331786</v>
      </c>
      <c r="D193" s="78">
        <v>0</v>
      </c>
      <c r="E193" s="78">
        <v>331786</v>
      </c>
      <c r="F193" s="78">
        <v>0</v>
      </c>
    </row>
    <row r="194" spans="1:6" x14ac:dyDescent="0.2">
      <c r="A194" s="77" t="s">
        <v>324</v>
      </c>
      <c r="B194" s="76" t="s">
        <v>325</v>
      </c>
      <c r="C194" s="78">
        <v>20000</v>
      </c>
      <c r="D194" s="78">
        <v>0</v>
      </c>
      <c r="E194" s="78">
        <v>20000</v>
      </c>
      <c r="F194" s="78">
        <v>0</v>
      </c>
    </row>
    <row r="195" spans="1:6" x14ac:dyDescent="0.2">
      <c r="A195" s="77" t="s">
        <v>326</v>
      </c>
      <c r="B195" s="76" t="s">
        <v>327</v>
      </c>
      <c r="C195" s="78">
        <v>2800000</v>
      </c>
      <c r="D195" s="78">
        <v>0</v>
      </c>
      <c r="E195" s="78">
        <v>2800000</v>
      </c>
      <c r="F195" s="78">
        <v>0</v>
      </c>
    </row>
    <row r="196" spans="1:6" x14ac:dyDescent="0.2">
      <c r="A196" s="77" t="s">
        <v>328</v>
      </c>
      <c r="B196" s="76" t="s">
        <v>329</v>
      </c>
      <c r="C196" s="78">
        <v>10549796</v>
      </c>
      <c r="D196" s="78">
        <v>0</v>
      </c>
      <c r="E196" s="78">
        <v>10549796</v>
      </c>
      <c r="F196" s="78">
        <v>0</v>
      </c>
    </row>
    <row r="197" spans="1:6" x14ac:dyDescent="0.2">
      <c r="A197" s="77" t="s">
        <v>330</v>
      </c>
      <c r="B197" s="76" t="s">
        <v>331</v>
      </c>
      <c r="C197" s="78">
        <v>113297</v>
      </c>
      <c r="D197" s="78">
        <v>0</v>
      </c>
      <c r="E197" s="78">
        <v>113297</v>
      </c>
      <c r="F197" s="78">
        <v>0</v>
      </c>
    </row>
    <row r="198" spans="1:6" x14ac:dyDescent="0.2">
      <c r="A198" s="77" t="s">
        <v>332</v>
      </c>
      <c r="B198" s="76" t="s">
        <v>333</v>
      </c>
      <c r="C198" s="78">
        <v>164781386</v>
      </c>
      <c r="D198" s="78">
        <v>0</v>
      </c>
      <c r="E198" s="78">
        <v>164781386</v>
      </c>
      <c r="F198" s="78">
        <v>0</v>
      </c>
    </row>
    <row r="199" spans="1:6" x14ac:dyDescent="0.2">
      <c r="A199" s="77" t="s">
        <v>334</v>
      </c>
      <c r="B199" s="76" t="s">
        <v>335</v>
      </c>
      <c r="C199" s="78">
        <v>4364720</v>
      </c>
      <c r="D199" s="78">
        <v>6223</v>
      </c>
      <c r="E199" s="78">
        <v>4358497</v>
      </c>
      <c r="F199" s="78">
        <v>0</v>
      </c>
    </row>
    <row r="200" spans="1:6" x14ac:dyDescent="0.2">
      <c r="A200" s="77" t="s">
        <v>336</v>
      </c>
      <c r="B200" s="77" t="s">
        <v>337</v>
      </c>
      <c r="C200" s="79">
        <v>313429486.12</v>
      </c>
      <c r="D200" s="79">
        <v>300714.15000000002</v>
      </c>
      <c r="E200" s="79">
        <v>313128771.97000003</v>
      </c>
      <c r="F200" s="79">
        <v>0</v>
      </c>
    </row>
    <row r="201" spans="1:6" x14ac:dyDescent="0.2">
      <c r="A201" s="77" t="s">
        <v>338</v>
      </c>
      <c r="B201" s="77" t="s">
        <v>339</v>
      </c>
      <c r="C201" s="79">
        <v>725276133.53999996</v>
      </c>
      <c r="D201" s="79">
        <v>1169487.1499999999</v>
      </c>
      <c r="E201" s="79">
        <v>724106646.38999999</v>
      </c>
      <c r="F201" s="79">
        <v>0</v>
      </c>
    </row>
    <row r="202" spans="1:6" x14ac:dyDescent="0.2">
      <c r="A202" s="77" t="s">
        <v>340</v>
      </c>
      <c r="B202" s="76" t="s">
        <v>341</v>
      </c>
      <c r="C202" s="78">
        <v>476196</v>
      </c>
      <c r="D202" s="78">
        <v>0</v>
      </c>
      <c r="E202" s="78">
        <v>476196</v>
      </c>
      <c r="F202" s="78">
        <v>0</v>
      </c>
    </row>
    <row r="203" spans="1:6" x14ac:dyDescent="0.2">
      <c r="A203" s="77" t="s">
        <v>342</v>
      </c>
      <c r="B203" s="76" t="s">
        <v>343</v>
      </c>
      <c r="C203" s="78">
        <v>3124640</v>
      </c>
      <c r="D203" s="78">
        <v>0</v>
      </c>
      <c r="E203" s="78">
        <v>3124640</v>
      </c>
      <c r="F203" s="78">
        <v>0</v>
      </c>
    </row>
    <row r="204" spans="1:6" x14ac:dyDescent="0.2">
      <c r="A204" s="77" t="s">
        <v>344</v>
      </c>
      <c r="B204" s="76" t="s">
        <v>2055</v>
      </c>
      <c r="C204" s="78">
        <v>192780</v>
      </c>
      <c r="D204" s="78">
        <v>0</v>
      </c>
      <c r="E204" s="78">
        <v>192780</v>
      </c>
      <c r="F204" s="78">
        <v>0</v>
      </c>
    </row>
    <row r="205" spans="1:6" x14ac:dyDescent="0.2">
      <c r="A205" s="77" t="s">
        <v>345</v>
      </c>
      <c r="B205" s="77" t="s">
        <v>346</v>
      </c>
      <c r="C205" s="79">
        <v>3317420</v>
      </c>
      <c r="D205" s="79">
        <v>0</v>
      </c>
      <c r="E205" s="79">
        <v>3317420</v>
      </c>
      <c r="F205" s="79">
        <v>0</v>
      </c>
    </row>
    <row r="206" spans="1:6" x14ac:dyDescent="0.2">
      <c r="A206" s="77" t="s">
        <v>347</v>
      </c>
      <c r="B206" s="76" t="s">
        <v>348</v>
      </c>
      <c r="C206" s="78">
        <v>5191008</v>
      </c>
      <c r="D206" s="78">
        <v>0</v>
      </c>
      <c r="E206" s="78">
        <v>5191008</v>
      </c>
      <c r="F206" s="78">
        <v>0</v>
      </c>
    </row>
    <row r="207" spans="1:6" x14ac:dyDescent="0.2">
      <c r="A207" s="77" t="s">
        <v>349</v>
      </c>
      <c r="B207" s="76" t="s">
        <v>350</v>
      </c>
      <c r="C207" s="78">
        <v>1258043</v>
      </c>
      <c r="D207" s="78">
        <v>783516</v>
      </c>
      <c r="E207" s="78">
        <v>474527</v>
      </c>
      <c r="F207" s="78">
        <v>0</v>
      </c>
    </row>
    <row r="208" spans="1:6" x14ac:dyDescent="0.2">
      <c r="A208" s="77" t="s">
        <v>351</v>
      </c>
      <c r="B208" s="76" t="s">
        <v>352</v>
      </c>
      <c r="C208" s="78">
        <v>1204875</v>
      </c>
      <c r="D208" s="78">
        <v>0</v>
      </c>
      <c r="E208" s="78">
        <v>1204875</v>
      </c>
      <c r="F208" s="78">
        <v>0</v>
      </c>
    </row>
    <row r="209" spans="1:6" x14ac:dyDescent="0.2">
      <c r="A209" s="77" t="s">
        <v>353</v>
      </c>
      <c r="B209" s="76" t="s">
        <v>354</v>
      </c>
      <c r="C209" s="78">
        <v>195000</v>
      </c>
      <c r="D209" s="78">
        <v>0</v>
      </c>
      <c r="E209" s="78">
        <v>195000</v>
      </c>
      <c r="F209" s="78">
        <v>0</v>
      </c>
    </row>
    <row r="210" spans="1:6" x14ac:dyDescent="0.2">
      <c r="A210" s="77" t="s">
        <v>355</v>
      </c>
      <c r="B210" s="76" t="s">
        <v>356</v>
      </c>
      <c r="C210" s="78">
        <v>7757938</v>
      </c>
      <c r="D210" s="78">
        <v>0</v>
      </c>
      <c r="E210" s="78">
        <v>7757938</v>
      </c>
      <c r="F210" s="78">
        <v>0</v>
      </c>
    </row>
    <row r="211" spans="1:6" x14ac:dyDescent="0.2">
      <c r="A211" s="77" t="s">
        <v>357</v>
      </c>
      <c r="B211" s="76" t="s">
        <v>358</v>
      </c>
      <c r="C211" s="78">
        <v>3676076</v>
      </c>
      <c r="D211" s="78">
        <v>335388</v>
      </c>
      <c r="E211" s="78">
        <v>3340688</v>
      </c>
      <c r="F211" s="78">
        <v>0</v>
      </c>
    </row>
    <row r="212" spans="1:6" x14ac:dyDescent="0.2">
      <c r="A212" s="77" t="s">
        <v>359</v>
      </c>
      <c r="B212" s="77" t="s">
        <v>360</v>
      </c>
      <c r="C212" s="79">
        <v>19282940</v>
      </c>
      <c r="D212" s="79">
        <v>1118904</v>
      </c>
      <c r="E212" s="79">
        <v>18164036</v>
      </c>
      <c r="F212" s="79">
        <v>0</v>
      </c>
    </row>
    <row r="213" spans="1:6" x14ac:dyDescent="0.2">
      <c r="A213" s="77" t="s">
        <v>2056</v>
      </c>
      <c r="B213" s="76" t="s">
        <v>2057</v>
      </c>
      <c r="C213" s="78">
        <v>5000</v>
      </c>
      <c r="D213" s="78">
        <v>0</v>
      </c>
      <c r="E213" s="78">
        <v>5000</v>
      </c>
      <c r="F213" s="78">
        <v>0</v>
      </c>
    </row>
    <row r="214" spans="1:6" x14ac:dyDescent="0.2">
      <c r="A214" s="77" t="s">
        <v>361</v>
      </c>
      <c r="B214" s="77" t="s">
        <v>362</v>
      </c>
      <c r="C214" s="79">
        <v>23081556</v>
      </c>
      <c r="D214" s="79">
        <v>1118904</v>
      </c>
      <c r="E214" s="79">
        <v>21962652</v>
      </c>
      <c r="F214" s="79">
        <v>0</v>
      </c>
    </row>
    <row r="215" spans="1:6" x14ac:dyDescent="0.2">
      <c r="A215" s="77" t="s">
        <v>363</v>
      </c>
      <c r="B215" s="76" t="s">
        <v>364</v>
      </c>
      <c r="C215" s="78">
        <v>144134214</v>
      </c>
      <c r="D215" s="78">
        <v>0</v>
      </c>
      <c r="E215" s="78">
        <v>144134214</v>
      </c>
      <c r="F215" s="78">
        <v>0</v>
      </c>
    </row>
    <row r="216" spans="1:6" x14ac:dyDescent="0.2">
      <c r="A216" s="77" t="s">
        <v>365</v>
      </c>
      <c r="B216" s="76" t="s">
        <v>366</v>
      </c>
      <c r="C216" s="78">
        <v>4966400</v>
      </c>
      <c r="D216" s="78">
        <v>0</v>
      </c>
      <c r="E216" s="78">
        <v>4966400</v>
      </c>
      <c r="F216" s="78">
        <v>0</v>
      </c>
    </row>
    <row r="217" spans="1:6" x14ac:dyDescent="0.2">
      <c r="A217" s="77" t="s">
        <v>367</v>
      </c>
      <c r="B217" s="77" t="s">
        <v>368</v>
      </c>
      <c r="C217" s="79">
        <v>149100614</v>
      </c>
      <c r="D217" s="79">
        <v>0</v>
      </c>
      <c r="E217" s="79">
        <v>149100614</v>
      </c>
      <c r="F217" s="79">
        <v>0</v>
      </c>
    </row>
    <row r="218" spans="1:6" x14ac:dyDescent="0.2">
      <c r="A218" s="77" t="s">
        <v>369</v>
      </c>
      <c r="B218" s="76" t="s">
        <v>370</v>
      </c>
      <c r="C218" s="78">
        <v>6052920</v>
      </c>
      <c r="D218" s="78">
        <v>0</v>
      </c>
      <c r="E218" s="78">
        <v>6052920</v>
      </c>
      <c r="F218" s="78">
        <v>0</v>
      </c>
    </row>
    <row r="219" spans="1:6" x14ac:dyDescent="0.2">
      <c r="A219" s="77" t="s">
        <v>2058</v>
      </c>
      <c r="B219" s="76" t="s">
        <v>2059</v>
      </c>
      <c r="C219" s="78">
        <v>37057</v>
      </c>
      <c r="D219" s="78">
        <v>0</v>
      </c>
      <c r="E219" s="78">
        <v>37057</v>
      </c>
      <c r="F219" s="78">
        <v>0</v>
      </c>
    </row>
    <row r="220" spans="1:6" x14ac:dyDescent="0.2">
      <c r="A220" s="77" t="s">
        <v>371</v>
      </c>
      <c r="B220" s="76" t="s">
        <v>372</v>
      </c>
      <c r="C220" s="78">
        <v>69300</v>
      </c>
      <c r="D220" s="78">
        <v>0</v>
      </c>
      <c r="E220" s="78">
        <v>69300</v>
      </c>
      <c r="F220" s="78">
        <v>0</v>
      </c>
    </row>
    <row r="221" spans="1:6" x14ac:dyDescent="0.2">
      <c r="A221" s="77" t="s">
        <v>373</v>
      </c>
      <c r="B221" s="77" t="s">
        <v>374</v>
      </c>
      <c r="C221" s="79">
        <v>6159277</v>
      </c>
      <c r="D221" s="79">
        <v>0</v>
      </c>
      <c r="E221" s="79">
        <v>6159277</v>
      </c>
      <c r="F221" s="79">
        <v>0</v>
      </c>
    </row>
    <row r="222" spans="1:6" x14ac:dyDescent="0.2">
      <c r="A222" s="77" t="s">
        <v>375</v>
      </c>
      <c r="B222" s="76" t="s">
        <v>376</v>
      </c>
      <c r="C222" s="78">
        <v>365541</v>
      </c>
      <c r="D222" s="78">
        <v>0</v>
      </c>
      <c r="E222" s="78">
        <v>365541</v>
      </c>
      <c r="F222" s="78">
        <v>0</v>
      </c>
    </row>
    <row r="223" spans="1:6" x14ac:dyDescent="0.2">
      <c r="A223" s="77" t="s">
        <v>377</v>
      </c>
      <c r="B223" s="76" t="s">
        <v>378</v>
      </c>
      <c r="C223" s="78">
        <v>46857659</v>
      </c>
      <c r="D223" s="78">
        <v>0</v>
      </c>
      <c r="E223" s="78">
        <v>46857659</v>
      </c>
      <c r="F223" s="78">
        <v>0</v>
      </c>
    </row>
    <row r="224" spans="1:6" x14ac:dyDescent="0.2">
      <c r="A224" s="77" t="s">
        <v>379</v>
      </c>
      <c r="B224" s="77" t="s">
        <v>380</v>
      </c>
      <c r="C224" s="79">
        <v>47223200</v>
      </c>
      <c r="D224" s="79">
        <v>0</v>
      </c>
      <c r="E224" s="79">
        <v>47223200</v>
      </c>
      <c r="F224" s="79">
        <v>0</v>
      </c>
    </row>
    <row r="225" spans="1:6" x14ac:dyDescent="0.2">
      <c r="A225" s="77" t="s">
        <v>381</v>
      </c>
      <c r="B225" s="77" t="s">
        <v>382</v>
      </c>
      <c r="C225" s="79">
        <v>53382477</v>
      </c>
      <c r="D225" s="79">
        <v>0</v>
      </c>
      <c r="E225" s="79">
        <v>53382477</v>
      </c>
      <c r="F225" s="79">
        <v>0</v>
      </c>
    </row>
    <row r="226" spans="1:6" x14ac:dyDescent="0.2">
      <c r="A226" s="77" t="s">
        <v>383</v>
      </c>
      <c r="B226" s="76" t="s">
        <v>384</v>
      </c>
      <c r="C226" s="78">
        <v>855900</v>
      </c>
      <c r="D226" s="78">
        <v>0</v>
      </c>
      <c r="E226" s="78">
        <v>855900</v>
      </c>
      <c r="F226" s="78">
        <v>0</v>
      </c>
    </row>
    <row r="227" spans="1:6" x14ac:dyDescent="0.2">
      <c r="A227" s="77" t="s">
        <v>385</v>
      </c>
      <c r="B227" s="76" t="s">
        <v>386</v>
      </c>
      <c r="C227" s="78">
        <v>14610770</v>
      </c>
      <c r="D227" s="78">
        <v>0</v>
      </c>
      <c r="E227" s="78">
        <v>14610770</v>
      </c>
      <c r="F227" s="78">
        <v>0</v>
      </c>
    </row>
    <row r="228" spans="1:6" x14ac:dyDescent="0.2">
      <c r="A228" s="77" t="s">
        <v>1706</v>
      </c>
      <c r="B228" s="76" t="s">
        <v>1707</v>
      </c>
      <c r="C228" s="78">
        <v>75484</v>
      </c>
      <c r="D228" s="78">
        <v>0</v>
      </c>
      <c r="E228" s="78">
        <v>75484</v>
      </c>
      <c r="F228" s="78">
        <v>0</v>
      </c>
    </row>
    <row r="229" spans="1:6" x14ac:dyDescent="0.2">
      <c r="A229" s="77" t="s">
        <v>1708</v>
      </c>
      <c r="B229" s="76" t="s">
        <v>1709</v>
      </c>
      <c r="C229" s="78">
        <v>64701</v>
      </c>
      <c r="D229" s="78">
        <v>0</v>
      </c>
      <c r="E229" s="78">
        <v>64701</v>
      </c>
      <c r="F229" s="78">
        <v>0</v>
      </c>
    </row>
    <row r="230" spans="1:6" x14ac:dyDescent="0.2">
      <c r="A230" s="77" t="s">
        <v>387</v>
      </c>
      <c r="B230" s="77" t="s">
        <v>388</v>
      </c>
      <c r="C230" s="79">
        <v>15606855</v>
      </c>
      <c r="D230" s="79">
        <v>0</v>
      </c>
      <c r="E230" s="79">
        <v>15606855</v>
      </c>
      <c r="F230" s="79">
        <v>0</v>
      </c>
    </row>
    <row r="231" spans="1:6" x14ac:dyDescent="0.2">
      <c r="A231" s="77" t="s">
        <v>389</v>
      </c>
      <c r="B231" s="76" t="s">
        <v>390</v>
      </c>
      <c r="C231" s="78">
        <v>130485377</v>
      </c>
      <c r="D231" s="78">
        <v>0</v>
      </c>
      <c r="E231" s="78">
        <v>130485377</v>
      </c>
      <c r="F231" s="78">
        <v>0</v>
      </c>
    </row>
    <row r="232" spans="1:6" x14ac:dyDescent="0.2">
      <c r="A232" s="77" t="s">
        <v>391</v>
      </c>
      <c r="B232" s="76" t="s">
        <v>392</v>
      </c>
      <c r="C232" s="78">
        <v>3187749</v>
      </c>
      <c r="D232" s="78">
        <v>0</v>
      </c>
      <c r="E232" s="78">
        <v>3187749</v>
      </c>
      <c r="F232" s="78">
        <v>0</v>
      </c>
    </row>
    <row r="233" spans="1:6" x14ac:dyDescent="0.2">
      <c r="A233" s="77" t="s">
        <v>393</v>
      </c>
      <c r="B233" s="77" t="s">
        <v>394</v>
      </c>
      <c r="C233" s="79">
        <v>133673126</v>
      </c>
      <c r="D233" s="79">
        <v>0</v>
      </c>
      <c r="E233" s="79">
        <v>133673126</v>
      </c>
      <c r="F233" s="79">
        <v>0</v>
      </c>
    </row>
    <row r="234" spans="1:6" x14ac:dyDescent="0.2">
      <c r="A234" s="80" t="s">
        <v>395</v>
      </c>
      <c r="B234" s="80" t="s">
        <v>396</v>
      </c>
      <c r="C234" s="81">
        <v>1215889433.45</v>
      </c>
      <c r="D234" s="81">
        <v>2293150.15</v>
      </c>
      <c r="E234" s="81">
        <v>1213596283.3</v>
      </c>
      <c r="F234" s="81">
        <v>0</v>
      </c>
    </row>
    <row r="235" spans="1:6" x14ac:dyDescent="0.2">
      <c r="A235" s="77"/>
      <c r="B235" s="77"/>
      <c r="C235" s="79"/>
      <c r="D235" s="79"/>
      <c r="E235" s="79"/>
      <c r="F235" s="79"/>
    </row>
    <row r="236" spans="1:6" x14ac:dyDescent="0.2">
      <c r="A236" s="77"/>
      <c r="B236" s="77"/>
      <c r="C236" s="79"/>
      <c r="D236" s="79"/>
      <c r="E236" s="79"/>
      <c r="F236" s="79"/>
    </row>
    <row r="237" spans="1:6" x14ac:dyDescent="0.2">
      <c r="A237" s="77" t="s">
        <v>397</v>
      </c>
      <c r="B237" s="76" t="s">
        <v>398</v>
      </c>
      <c r="C237" s="78">
        <v>820183</v>
      </c>
      <c r="D237" s="78">
        <v>23333</v>
      </c>
      <c r="E237" s="78">
        <v>796850</v>
      </c>
      <c r="F237" s="78">
        <v>0</v>
      </c>
    </row>
    <row r="238" spans="1:6" x14ac:dyDescent="0.2">
      <c r="A238" s="77" t="s">
        <v>2060</v>
      </c>
      <c r="B238" s="76" t="s">
        <v>2061</v>
      </c>
      <c r="C238" s="78">
        <v>707454</v>
      </c>
      <c r="D238" s="78">
        <v>707454</v>
      </c>
      <c r="E238" s="78">
        <v>0</v>
      </c>
      <c r="F238" s="78">
        <v>0</v>
      </c>
    </row>
    <row r="239" spans="1:6" x14ac:dyDescent="0.2">
      <c r="A239" s="77" t="s">
        <v>399</v>
      </c>
      <c r="B239" s="76" t="s">
        <v>400</v>
      </c>
      <c r="C239" s="78">
        <v>44958</v>
      </c>
      <c r="D239" s="78">
        <v>0</v>
      </c>
      <c r="E239" s="78">
        <v>44958</v>
      </c>
      <c r="F239" s="78">
        <v>0</v>
      </c>
    </row>
    <row r="240" spans="1:6" x14ac:dyDescent="0.2">
      <c r="A240" s="77" t="s">
        <v>401</v>
      </c>
      <c r="B240" s="76" t="s">
        <v>402</v>
      </c>
      <c r="C240" s="78">
        <v>2674014</v>
      </c>
      <c r="D240" s="78">
        <v>0</v>
      </c>
      <c r="E240" s="78">
        <v>2674014</v>
      </c>
      <c r="F240" s="78">
        <v>0</v>
      </c>
    </row>
    <row r="241" spans="1:6" x14ac:dyDescent="0.2">
      <c r="A241" s="77" t="s">
        <v>403</v>
      </c>
      <c r="B241" s="76" t="s">
        <v>404</v>
      </c>
      <c r="C241" s="78">
        <v>6306566</v>
      </c>
      <c r="D241" s="78">
        <v>0</v>
      </c>
      <c r="E241" s="78">
        <v>6306566</v>
      </c>
      <c r="F241" s="78">
        <v>0</v>
      </c>
    </row>
    <row r="242" spans="1:6" x14ac:dyDescent="0.2">
      <c r="A242" s="77" t="s">
        <v>405</v>
      </c>
      <c r="B242" s="77" t="s">
        <v>406</v>
      </c>
      <c r="C242" s="79">
        <v>10553175</v>
      </c>
      <c r="D242" s="79">
        <v>730787</v>
      </c>
      <c r="E242" s="79">
        <v>9822388</v>
      </c>
      <c r="F242" s="79">
        <v>0</v>
      </c>
    </row>
    <row r="243" spans="1:6" x14ac:dyDescent="0.2">
      <c r="A243" s="77" t="s">
        <v>407</v>
      </c>
      <c r="B243" s="76" t="s">
        <v>408</v>
      </c>
      <c r="C243" s="78">
        <v>301725</v>
      </c>
      <c r="D243" s="78">
        <v>0</v>
      </c>
      <c r="E243" s="78">
        <v>301725</v>
      </c>
      <c r="F243" s="78">
        <v>0</v>
      </c>
    </row>
    <row r="244" spans="1:6" x14ac:dyDescent="0.2">
      <c r="A244" s="77" t="s">
        <v>409</v>
      </c>
      <c r="B244" s="76" t="s">
        <v>410</v>
      </c>
      <c r="C244" s="78">
        <v>200</v>
      </c>
      <c r="D244" s="78">
        <v>0</v>
      </c>
      <c r="E244" s="78">
        <v>200</v>
      </c>
      <c r="F244" s="78">
        <v>0</v>
      </c>
    </row>
    <row r="245" spans="1:6" x14ac:dyDescent="0.2">
      <c r="A245" s="77" t="s">
        <v>2062</v>
      </c>
      <c r="B245" s="76" t="s">
        <v>2063</v>
      </c>
      <c r="C245" s="78">
        <v>1658167</v>
      </c>
      <c r="D245" s="78">
        <v>0</v>
      </c>
      <c r="E245" s="78">
        <v>1658167</v>
      </c>
      <c r="F245" s="78">
        <v>0</v>
      </c>
    </row>
    <row r="246" spans="1:6" x14ac:dyDescent="0.2">
      <c r="A246" s="77" t="s">
        <v>411</v>
      </c>
      <c r="B246" s="76" t="s">
        <v>412</v>
      </c>
      <c r="C246" s="78">
        <v>59527853</v>
      </c>
      <c r="D246" s="78">
        <v>0</v>
      </c>
      <c r="E246" s="78">
        <v>59527853</v>
      </c>
      <c r="F246" s="78">
        <v>0</v>
      </c>
    </row>
    <row r="247" spans="1:6" x14ac:dyDescent="0.2">
      <c r="A247" s="77" t="s">
        <v>2064</v>
      </c>
      <c r="B247" s="76" t="s">
        <v>2065</v>
      </c>
      <c r="C247" s="78">
        <v>297784</v>
      </c>
      <c r="D247" s="78">
        <v>0</v>
      </c>
      <c r="E247" s="78">
        <v>297784</v>
      </c>
      <c r="F247" s="78">
        <v>0</v>
      </c>
    </row>
    <row r="248" spans="1:6" x14ac:dyDescent="0.2">
      <c r="A248" s="77" t="s">
        <v>413</v>
      </c>
      <c r="B248" s="76" t="s">
        <v>414</v>
      </c>
      <c r="C248" s="78">
        <v>9050.9</v>
      </c>
      <c r="D248" s="78">
        <v>0</v>
      </c>
      <c r="E248" s="78">
        <v>9050.9</v>
      </c>
      <c r="F248" s="78">
        <v>0</v>
      </c>
    </row>
    <row r="249" spans="1:6" x14ac:dyDescent="0.2">
      <c r="A249" s="77" t="s">
        <v>415</v>
      </c>
      <c r="B249" s="76" t="s">
        <v>416</v>
      </c>
      <c r="C249" s="78">
        <v>1790521</v>
      </c>
      <c r="D249" s="78">
        <v>0</v>
      </c>
      <c r="E249" s="78">
        <v>1790521</v>
      </c>
      <c r="F249" s="78">
        <v>0</v>
      </c>
    </row>
    <row r="250" spans="1:6" x14ac:dyDescent="0.2">
      <c r="A250" s="77" t="s">
        <v>417</v>
      </c>
      <c r="B250" s="77" t="s">
        <v>418</v>
      </c>
      <c r="C250" s="79">
        <v>63585300.899999999</v>
      </c>
      <c r="D250" s="79">
        <v>0</v>
      </c>
      <c r="E250" s="79">
        <v>63585300.899999999</v>
      </c>
      <c r="F250" s="79">
        <v>0</v>
      </c>
    </row>
    <row r="251" spans="1:6" x14ac:dyDescent="0.2">
      <c r="A251" s="77" t="s">
        <v>2066</v>
      </c>
      <c r="B251" s="76" t="s">
        <v>2067</v>
      </c>
      <c r="C251" s="78">
        <v>515</v>
      </c>
      <c r="D251" s="78">
        <v>0</v>
      </c>
      <c r="E251" s="78">
        <v>515</v>
      </c>
      <c r="F251" s="78">
        <v>0</v>
      </c>
    </row>
    <row r="252" spans="1:6" x14ac:dyDescent="0.2">
      <c r="A252" s="77" t="s">
        <v>419</v>
      </c>
      <c r="B252" s="76" t="s">
        <v>420</v>
      </c>
      <c r="C252" s="78">
        <v>5273832.2</v>
      </c>
      <c r="D252" s="78">
        <v>0</v>
      </c>
      <c r="E252" s="78">
        <v>5273832.2</v>
      </c>
      <c r="F252" s="78">
        <v>0</v>
      </c>
    </row>
    <row r="253" spans="1:6" x14ac:dyDescent="0.2">
      <c r="A253" s="77" t="s">
        <v>421</v>
      </c>
      <c r="B253" s="77" t="s">
        <v>422</v>
      </c>
      <c r="C253" s="79">
        <v>5274347.2</v>
      </c>
      <c r="D253" s="79">
        <v>0</v>
      </c>
      <c r="E253" s="79">
        <v>5274347.2</v>
      </c>
      <c r="F253" s="79">
        <v>0</v>
      </c>
    </row>
    <row r="254" spans="1:6" x14ac:dyDescent="0.2">
      <c r="A254" s="80" t="s">
        <v>423</v>
      </c>
      <c r="B254" s="80" t="s">
        <v>424</v>
      </c>
      <c r="C254" s="81">
        <v>79412823.099999994</v>
      </c>
      <c r="D254" s="81">
        <v>730787</v>
      </c>
      <c r="E254" s="81">
        <v>78682036.099999994</v>
      </c>
      <c r="F254" s="81">
        <v>0</v>
      </c>
    </row>
    <row r="255" spans="1:6" x14ac:dyDescent="0.2">
      <c r="A255" s="77"/>
      <c r="B255" s="77"/>
      <c r="C255" s="79"/>
      <c r="D255" s="79"/>
      <c r="E255" s="79"/>
      <c r="F255" s="79"/>
    </row>
    <row r="256" spans="1:6" x14ac:dyDescent="0.2">
      <c r="A256" s="77"/>
      <c r="B256" s="77"/>
      <c r="C256" s="79"/>
      <c r="D256" s="79"/>
      <c r="E256" s="79"/>
      <c r="F256" s="79"/>
    </row>
    <row r="257" spans="1:6" x14ac:dyDescent="0.2">
      <c r="A257" s="77" t="s">
        <v>425</v>
      </c>
      <c r="B257" s="76" t="s">
        <v>426</v>
      </c>
      <c r="C257" s="78">
        <v>38122</v>
      </c>
      <c r="D257" s="78">
        <v>0</v>
      </c>
      <c r="E257" s="78">
        <v>38122</v>
      </c>
      <c r="F257" s="78">
        <v>0</v>
      </c>
    </row>
    <row r="258" spans="1:6" x14ac:dyDescent="0.2">
      <c r="A258" s="77" t="s">
        <v>427</v>
      </c>
      <c r="B258" s="76" t="s">
        <v>428</v>
      </c>
      <c r="C258" s="78">
        <v>3695515.01</v>
      </c>
      <c r="D258" s="78">
        <v>43266631.450000003</v>
      </c>
      <c r="E258" s="78">
        <v>0</v>
      </c>
      <c r="F258" s="78">
        <v>39571116.439999998</v>
      </c>
    </row>
    <row r="259" spans="1:6" x14ac:dyDescent="0.2">
      <c r="A259" s="77" t="s">
        <v>2068</v>
      </c>
      <c r="B259" s="76" t="s">
        <v>2069</v>
      </c>
      <c r="C259" s="78">
        <v>0</v>
      </c>
      <c r="D259" s="78">
        <v>2000000</v>
      </c>
      <c r="E259" s="78">
        <v>0</v>
      </c>
      <c r="F259" s="78">
        <v>2000000</v>
      </c>
    </row>
    <row r="260" spans="1:6" x14ac:dyDescent="0.2">
      <c r="A260" s="77" t="s">
        <v>429</v>
      </c>
      <c r="B260" s="76" t="s">
        <v>2070</v>
      </c>
      <c r="C260" s="78">
        <v>38122</v>
      </c>
      <c r="D260" s="78">
        <v>38122</v>
      </c>
      <c r="E260" s="78">
        <v>0</v>
      </c>
      <c r="F260" s="78">
        <v>0</v>
      </c>
    </row>
    <row r="261" spans="1:6" x14ac:dyDescent="0.2">
      <c r="A261" s="77" t="s">
        <v>430</v>
      </c>
      <c r="B261" s="77" t="s">
        <v>431</v>
      </c>
      <c r="C261" s="79">
        <v>3771759.01</v>
      </c>
      <c r="D261" s="79">
        <v>45304753.450000003</v>
      </c>
      <c r="E261" s="79">
        <v>0</v>
      </c>
      <c r="F261" s="79">
        <v>41532994.439999998</v>
      </c>
    </row>
    <row r="262" spans="1:6" x14ac:dyDescent="0.2">
      <c r="A262" s="77" t="s">
        <v>2071</v>
      </c>
      <c r="B262" s="76" t="s">
        <v>2072</v>
      </c>
      <c r="C262" s="78">
        <v>146640232.43000001</v>
      </c>
      <c r="D262" s="78">
        <v>433424798.19999999</v>
      </c>
      <c r="E262" s="78">
        <v>0</v>
      </c>
      <c r="F262" s="78">
        <v>286784565.76999998</v>
      </c>
    </row>
    <row r="263" spans="1:6" x14ac:dyDescent="0.2">
      <c r="A263" s="77" t="s">
        <v>2073</v>
      </c>
      <c r="B263" s="77" t="s">
        <v>200</v>
      </c>
      <c r="C263" s="79">
        <v>146640232.43000001</v>
      </c>
      <c r="D263" s="79">
        <v>433424798.19999999</v>
      </c>
      <c r="E263" s="79">
        <v>0</v>
      </c>
      <c r="F263" s="79">
        <v>286784565.76999998</v>
      </c>
    </row>
    <row r="264" spans="1:6" x14ac:dyDescent="0.2">
      <c r="A264" s="77" t="s">
        <v>432</v>
      </c>
      <c r="B264" s="76" t="s">
        <v>433</v>
      </c>
      <c r="C264" s="78">
        <v>0</v>
      </c>
      <c r="D264" s="78">
        <v>2811408</v>
      </c>
      <c r="E264" s="78">
        <v>0</v>
      </c>
      <c r="F264" s="78">
        <v>2811408</v>
      </c>
    </row>
    <row r="265" spans="1:6" x14ac:dyDescent="0.2">
      <c r="A265" s="77" t="s">
        <v>2074</v>
      </c>
      <c r="B265" s="76" t="s">
        <v>2075</v>
      </c>
      <c r="C265" s="78">
        <v>0</v>
      </c>
      <c r="D265" s="78">
        <v>10999</v>
      </c>
      <c r="E265" s="78">
        <v>0</v>
      </c>
      <c r="F265" s="78">
        <v>10999</v>
      </c>
    </row>
    <row r="266" spans="1:6" x14ac:dyDescent="0.2">
      <c r="A266" s="77" t="s">
        <v>1710</v>
      </c>
      <c r="B266" s="76" t="s">
        <v>2076</v>
      </c>
      <c r="C266" s="78">
        <v>1187688</v>
      </c>
      <c r="D266" s="78">
        <v>2000000</v>
      </c>
      <c r="E266" s="78">
        <v>0</v>
      </c>
      <c r="F266" s="78">
        <v>812312</v>
      </c>
    </row>
    <row r="267" spans="1:6" x14ac:dyDescent="0.2">
      <c r="A267" s="77" t="s">
        <v>2077</v>
      </c>
      <c r="B267" s="76" t="s">
        <v>2078</v>
      </c>
      <c r="C267" s="78">
        <v>105032050</v>
      </c>
      <c r="D267" s="78">
        <v>429261140</v>
      </c>
      <c r="E267" s="78">
        <v>0</v>
      </c>
      <c r="F267" s="78">
        <v>324229090</v>
      </c>
    </row>
    <row r="268" spans="1:6" x14ac:dyDescent="0.2">
      <c r="A268" s="77" t="s">
        <v>434</v>
      </c>
      <c r="B268" s="76" t="s">
        <v>435</v>
      </c>
      <c r="C268" s="78">
        <v>0</v>
      </c>
      <c r="D268" s="78">
        <v>2784035</v>
      </c>
      <c r="E268" s="78">
        <v>0</v>
      </c>
      <c r="F268" s="78">
        <v>2784035</v>
      </c>
    </row>
    <row r="269" spans="1:6" x14ac:dyDescent="0.2">
      <c r="A269" s="77" t="s">
        <v>2079</v>
      </c>
      <c r="B269" s="76" t="s">
        <v>2080</v>
      </c>
      <c r="C269" s="78">
        <v>11500000</v>
      </c>
      <c r="D269" s="78">
        <v>12000000</v>
      </c>
      <c r="E269" s="78">
        <v>0</v>
      </c>
      <c r="F269" s="78">
        <v>500000</v>
      </c>
    </row>
    <row r="270" spans="1:6" x14ac:dyDescent="0.2">
      <c r="A270" s="77" t="s">
        <v>2081</v>
      </c>
      <c r="B270" s="76" t="s">
        <v>2082</v>
      </c>
      <c r="C270" s="78">
        <v>15300000</v>
      </c>
      <c r="D270" s="78">
        <v>15800000</v>
      </c>
      <c r="E270" s="78">
        <v>0</v>
      </c>
      <c r="F270" s="78">
        <v>500000</v>
      </c>
    </row>
    <row r="271" spans="1:6" x14ac:dyDescent="0.2">
      <c r="A271" s="77" t="s">
        <v>2083</v>
      </c>
      <c r="B271" s="76" t="s">
        <v>2084</v>
      </c>
      <c r="C271" s="78">
        <v>1974673</v>
      </c>
      <c r="D271" s="78">
        <v>6594000</v>
      </c>
      <c r="E271" s="78">
        <v>0</v>
      </c>
      <c r="F271" s="78">
        <v>4619327</v>
      </c>
    </row>
    <row r="272" spans="1:6" x14ac:dyDescent="0.2">
      <c r="A272" s="77" t="s">
        <v>2085</v>
      </c>
      <c r="B272" s="76" t="s">
        <v>2086</v>
      </c>
      <c r="C272" s="78">
        <v>0</v>
      </c>
      <c r="D272" s="78">
        <v>5000000</v>
      </c>
      <c r="E272" s="78">
        <v>0</v>
      </c>
      <c r="F272" s="78">
        <v>5000000</v>
      </c>
    </row>
    <row r="273" spans="1:6" x14ac:dyDescent="0.2">
      <c r="A273" s="77" t="s">
        <v>2087</v>
      </c>
      <c r="B273" s="76" t="s">
        <v>2088</v>
      </c>
      <c r="C273" s="78">
        <v>0</v>
      </c>
      <c r="D273" s="78">
        <v>328895000</v>
      </c>
      <c r="E273" s="78">
        <v>0</v>
      </c>
      <c r="F273" s="78">
        <v>328895000</v>
      </c>
    </row>
    <row r="274" spans="1:6" x14ac:dyDescent="0.2">
      <c r="A274" s="77" t="s">
        <v>2089</v>
      </c>
      <c r="B274" s="76" t="s">
        <v>2090</v>
      </c>
      <c r="C274" s="78">
        <v>0</v>
      </c>
      <c r="D274" s="78">
        <v>1500000</v>
      </c>
      <c r="E274" s="78">
        <v>0</v>
      </c>
      <c r="F274" s="78">
        <v>1500000</v>
      </c>
    </row>
    <row r="275" spans="1:6" x14ac:dyDescent="0.2">
      <c r="A275" s="77" t="s">
        <v>436</v>
      </c>
      <c r="B275" s="76" t="s">
        <v>2091</v>
      </c>
      <c r="C275" s="78">
        <v>0</v>
      </c>
      <c r="D275" s="78">
        <v>18742499</v>
      </c>
      <c r="E275" s="78">
        <v>0</v>
      </c>
      <c r="F275" s="78">
        <v>18742499</v>
      </c>
    </row>
    <row r="276" spans="1:6" x14ac:dyDescent="0.2">
      <c r="A276" s="77" t="s">
        <v>1711</v>
      </c>
      <c r="B276" s="76" t="s">
        <v>1712</v>
      </c>
      <c r="C276" s="78">
        <v>0</v>
      </c>
      <c r="D276" s="78">
        <v>133673126</v>
      </c>
      <c r="E276" s="78">
        <v>0</v>
      </c>
      <c r="F276" s="78">
        <v>133673126</v>
      </c>
    </row>
    <row r="277" spans="1:6" x14ac:dyDescent="0.2">
      <c r="A277" s="77" t="s">
        <v>2092</v>
      </c>
      <c r="B277" s="76" t="s">
        <v>2093</v>
      </c>
      <c r="C277" s="78">
        <v>0</v>
      </c>
      <c r="D277" s="78">
        <v>5000000</v>
      </c>
      <c r="E277" s="78">
        <v>0</v>
      </c>
      <c r="F277" s="78">
        <v>5000000</v>
      </c>
    </row>
    <row r="278" spans="1:6" x14ac:dyDescent="0.2">
      <c r="A278" s="77" t="s">
        <v>2094</v>
      </c>
      <c r="B278" s="76" t="s">
        <v>2095</v>
      </c>
      <c r="C278" s="78">
        <v>0</v>
      </c>
      <c r="D278" s="78">
        <v>1000000</v>
      </c>
      <c r="E278" s="78">
        <v>0</v>
      </c>
      <c r="F278" s="78">
        <v>1000000</v>
      </c>
    </row>
    <row r="279" spans="1:6" x14ac:dyDescent="0.2">
      <c r="A279" s="77" t="s">
        <v>437</v>
      </c>
      <c r="B279" s="76" t="s">
        <v>438</v>
      </c>
      <c r="C279" s="78">
        <v>0</v>
      </c>
      <c r="D279" s="78">
        <v>153931</v>
      </c>
      <c r="E279" s="78">
        <v>0</v>
      </c>
      <c r="F279" s="78">
        <v>153931</v>
      </c>
    </row>
    <row r="280" spans="1:6" x14ac:dyDescent="0.2">
      <c r="A280" s="77" t="s">
        <v>440</v>
      </c>
      <c r="B280" s="76" t="s">
        <v>414</v>
      </c>
      <c r="C280" s="78">
        <v>0</v>
      </c>
      <c r="D280" s="78">
        <v>52454.1</v>
      </c>
      <c r="E280" s="78">
        <v>0</v>
      </c>
      <c r="F280" s="78">
        <v>52454.1</v>
      </c>
    </row>
    <row r="281" spans="1:6" x14ac:dyDescent="0.2">
      <c r="A281" s="77" t="s">
        <v>1713</v>
      </c>
      <c r="B281" s="76" t="s">
        <v>1714</v>
      </c>
      <c r="C281" s="78">
        <v>0</v>
      </c>
      <c r="D281" s="78">
        <v>106169580</v>
      </c>
      <c r="E281" s="78">
        <v>0</v>
      </c>
      <c r="F281" s="78">
        <v>106169580</v>
      </c>
    </row>
    <row r="282" spans="1:6" x14ac:dyDescent="0.2">
      <c r="A282" s="77" t="s">
        <v>441</v>
      </c>
      <c r="B282" s="77" t="s">
        <v>442</v>
      </c>
      <c r="C282" s="79">
        <v>134994411</v>
      </c>
      <c r="D282" s="79">
        <v>1071448172.1</v>
      </c>
      <c r="E282" s="79">
        <v>0</v>
      </c>
      <c r="F282" s="79">
        <v>936453761.10000002</v>
      </c>
    </row>
    <row r="283" spans="1:6" x14ac:dyDescent="0.2">
      <c r="A283" s="77" t="s">
        <v>443</v>
      </c>
      <c r="B283" s="76" t="s">
        <v>444</v>
      </c>
      <c r="C283" s="78">
        <v>0</v>
      </c>
      <c r="D283" s="78">
        <v>26151696</v>
      </c>
      <c r="E283" s="78">
        <v>0</v>
      </c>
      <c r="F283" s="78">
        <v>26151696</v>
      </c>
    </row>
    <row r="284" spans="1:6" x14ac:dyDescent="0.2">
      <c r="A284" s="77" t="s">
        <v>445</v>
      </c>
      <c r="B284" s="76" t="s">
        <v>446</v>
      </c>
      <c r="C284" s="78">
        <v>0</v>
      </c>
      <c r="D284" s="78">
        <v>1860027.67</v>
      </c>
      <c r="E284" s="78">
        <v>0</v>
      </c>
      <c r="F284" s="78">
        <v>1860027.67</v>
      </c>
    </row>
    <row r="285" spans="1:6" x14ac:dyDescent="0.2">
      <c r="A285" s="77" t="s">
        <v>1715</v>
      </c>
      <c r="B285" s="76" t="s">
        <v>1716</v>
      </c>
      <c r="C285" s="78">
        <v>0</v>
      </c>
      <c r="D285" s="78">
        <v>471925</v>
      </c>
      <c r="E285" s="78">
        <v>0</v>
      </c>
      <c r="F285" s="78">
        <v>471925</v>
      </c>
    </row>
    <row r="286" spans="1:6" x14ac:dyDescent="0.2">
      <c r="A286" s="77" t="s">
        <v>447</v>
      </c>
      <c r="B286" s="77" t="s">
        <v>448</v>
      </c>
      <c r="C286" s="79">
        <v>0</v>
      </c>
      <c r="D286" s="79">
        <v>28483648.670000002</v>
      </c>
      <c r="E286" s="79">
        <v>0</v>
      </c>
      <c r="F286" s="79">
        <v>28483648.670000002</v>
      </c>
    </row>
    <row r="287" spans="1:6" x14ac:dyDescent="0.2">
      <c r="A287" s="80" t="s">
        <v>449</v>
      </c>
      <c r="B287" s="80" t="s">
        <v>450</v>
      </c>
      <c r="C287" s="81">
        <v>285406402.44</v>
      </c>
      <c r="D287" s="81">
        <v>1578661372.4200001</v>
      </c>
      <c r="E287" s="81">
        <v>0</v>
      </c>
      <c r="F287" s="81">
        <v>1293254969.98</v>
      </c>
    </row>
    <row r="288" spans="1:6" x14ac:dyDescent="0.2">
      <c r="A288" s="77"/>
      <c r="B288" s="77"/>
      <c r="C288" s="79"/>
      <c r="D288" s="79"/>
      <c r="E288" s="79"/>
      <c r="F288" s="79"/>
    </row>
    <row r="289" spans="1:6" x14ac:dyDescent="0.2">
      <c r="A289" s="77"/>
      <c r="B289" s="77"/>
      <c r="C289" s="79"/>
      <c r="D289" s="79"/>
      <c r="E289" s="79"/>
      <c r="F289" s="79"/>
    </row>
    <row r="290" spans="1:6" x14ac:dyDescent="0.2">
      <c r="A290" s="82">
        <v>1</v>
      </c>
      <c r="B290" s="83" t="s">
        <v>83</v>
      </c>
      <c r="C290" s="84">
        <v>1403224358</v>
      </c>
      <c r="D290" s="84">
        <v>722583741</v>
      </c>
      <c r="E290" s="84">
        <v>680640617</v>
      </c>
      <c r="F290" s="84">
        <v>0</v>
      </c>
    </row>
    <row r="291" spans="1:6" x14ac:dyDescent="0.2">
      <c r="A291" s="82">
        <v>2</v>
      </c>
      <c r="B291" s="83" t="s">
        <v>451</v>
      </c>
      <c r="C291" s="84">
        <v>0</v>
      </c>
      <c r="D291" s="84">
        <v>0</v>
      </c>
      <c r="E291" s="84">
        <v>0</v>
      </c>
      <c r="F291" s="84">
        <v>0</v>
      </c>
    </row>
    <row r="292" spans="1:6" x14ac:dyDescent="0.2">
      <c r="A292" s="82">
        <v>3</v>
      </c>
      <c r="B292" s="83" t="s">
        <v>150</v>
      </c>
      <c r="C292" s="84">
        <v>2599693202.5999999</v>
      </c>
      <c r="D292" s="84">
        <v>2361256202.5999999</v>
      </c>
      <c r="E292" s="84">
        <v>238437000</v>
      </c>
      <c r="F292" s="84">
        <v>0</v>
      </c>
    </row>
    <row r="293" spans="1:6" x14ac:dyDescent="0.2">
      <c r="A293" s="82">
        <v>4</v>
      </c>
      <c r="B293" s="83" t="s">
        <v>234</v>
      </c>
      <c r="C293" s="84">
        <v>3619326770.3800001</v>
      </c>
      <c r="D293" s="84">
        <v>4537427736.8000002</v>
      </c>
      <c r="E293" s="84">
        <v>0</v>
      </c>
      <c r="F293" s="84">
        <v>918100966.42000008</v>
      </c>
    </row>
    <row r="294" spans="1:6" x14ac:dyDescent="0.2">
      <c r="A294" s="82">
        <v>5</v>
      </c>
      <c r="B294" s="83" t="s">
        <v>396</v>
      </c>
      <c r="C294" s="84">
        <v>1215889433.45</v>
      </c>
      <c r="D294" s="84">
        <v>2293150.15</v>
      </c>
      <c r="E294" s="84">
        <v>1213596283.3</v>
      </c>
      <c r="F294" s="84">
        <v>0</v>
      </c>
    </row>
    <row r="295" spans="1:6" x14ac:dyDescent="0.2">
      <c r="A295" s="82">
        <v>8</v>
      </c>
      <c r="B295" s="83" t="s">
        <v>424</v>
      </c>
      <c r="C295" s="84">
        <v>79412823.099999994</v>
      </c>
      <c r="D295" s="84">
        <v>730787</v>
      </c>
      <c r="E295" s="84">
        <v>78682036.099999994</v>
      </c>
      <c r="F295" s="84">
        <v>0</v>
      </c>
    </row>
    <row r="296" spans="1:6" x14ac:dyDescent="0.2">
      <c r="A296" s="82">
        <v>9</v>
      </c>
      <c r="B296" s="83" t="s">
        <v>450</v>
      </c>
      <c r="C296" s="84">
        <v>285406402.44</v>
      </c>
      <c r="D296" s="84">
        <v>1578661372.4200001</v>
      </c>
      <c r="E296" s="84">
        <v>0</v>
      </c>
      <c r="F296" s="84">
        <v>1293254969.98</v>
      </c>
    </row>
    <row r="297" spans="1:6" x14ac:dyDescent="0.2">
      <c r="A297" s="80" t="s">
        <v>452</v>
      </c>
      <c r="B297" s="80"/>
      <c r="C297" s="81">
        <v>9202952989.9699993</v>
      </c>
      <c r="D297" s="81">
        <v>9202952989.9699993</v>
      </c>
      <c r="E297" s="81">
        <v>0</v>
      </c>
      <c r="F297" s="81">
        <v>0</v>
      </c>
    </row>
    <row r="298" spans="1:6" x14ac:dyDescent="0.2">
      <c r="A298" s="80"/>
      <c r="B298" s="80"/>
      <c r="C298" s="81"/>
      <c r="D298" s="81"/>
      <c r="E298" s="81"/>
      <c r="F298" s="81"/>
    </row>
    <row r="299" spans="1:6" x14ac:dyDescent="0.2">
      <c r="A299" s="80" t="s">
        <v>453</v>
      </c>
      <c r="B299" s="80"/>
      <c r="C299" s="81">
        <v>7622244330.9799995</v>
      </c>
      <c r="D299" s="81">
        <v>7621267680.3999996</v>
      </c>
      <c r="E299" s="81">
        <v>976650.57999992371</v>
      </c>
      <c r="F299" s="81">
        <v>0</v>
      </c>
    </row>
    <row r="300" spans="1:6" x14ac:dyDescent="0.2">
      <c r="A300" s="80" t="s">
        <v>454</v>
      </c>
      <c r="B300" s="80"/>
      <c r="C300" s="81">
        <v>1215889433.45</v>
      </c>
      <c r="D300" s="81">
        <v>2293150.15</v>
      </c>
      <c r="E300" s="81">
        <v>1213596283.3</v>
      </c>
      <c r="F300" s="81">
        <v>0</v>
      </c>
    </row>
    <row r="301" spans="1:6" x14ac:dyDescent="0.2">
      <c r="A301" s="80" t="s">
        <v>455</v>
      </c>
      <c r="B301" s="80"/>
      <c r="C301" s="81">
        <v>364819225.54000002</v>
      </c>
      <c r="D301" s="81">
        <v>1579392159.4200001</v>
      </c>
      <c r="E301" s="81">
        <v>0</v>
      </c>
      <c r="F301" s="81">
        <v>1214572933.8800001</v>
      </c>
    </row>
    <row r="302" spans="1:6" x14ac:dyDescent="0.2">
      <c r="A302" s="80" t="s">
        <v>456</v>
      </c>
      <c r="B302" s="80"/>
      <c r="C302" s="81">
        <v>1580708658.99</v>
      </c>
      <c r="D302" s="81">
        <v>1581685309.5699999</v>
      </c>
      <c r="E302" s="81">
        <v>0</v>
      </c>
      <c r="F302" s="81">
        <v>976650.57999992371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033B3-E3E9-4362-A5FB-66A8035FE717}">
  <sheetPr>
    <tabColor theme="7" tint="0.79998168889431442"/>
  </sheetPr>
  <dimension ref="A2:F130"/>
  <sheetViews>
    <sheetView workbookViewId="0">
      <pane ySplit="8" topLeftCell="A9" activePane="bottomLeft" state="frozen"/>
      <selection pane="bottomLeft" activeCell="L4" sqref="L4"/>
    </sheetView>
  </sheetViews>
  <sheetFormatPr defaultRowHeight="12.75" x14ac:dyDescent="0.2"/>
  <cols>
    <col min="2" max="2" width="60.42578125" bestFit="1" customWidth="1"/>
    <col min="3" max="4" width="13.140625" bestFit="1" customWidth="1"/>
    <col min="5" max="5" width="11.7109375" bestFit="1" customWidth="1"/>
    <col min="6" max="6" width="13.140625" bestFit="1" customWidth="1"/>
  </cols>
  <sheetData>
    <row r="2" spans="1:6" x14ac:dyDescent="0.2">
      <c r="A2" s="27" t="s">
        <v>457</v>
      </c>
      <c r="B2" s="28"/>
      <c r="C2" s="29"/>
      <c r="D2" s="19"/>
      <c r="E2" s="19"/>
      <c r="F2" s="19"/>
    </row>
    <row r="3" spans="1:6" x14ac:dyDescent="0.2">
      <c r="A3" s="30" t="s">
        <v>1718</v>
      </c>
      <c r="B3" s="31"/>
      <c r="C3" s="32"/>
      <c r="D3" s="19"/>
      <c r="E3" s="19"/>
      <c r="F3" s="19"/>
    </row>
    <row r="4" spans="1:6" x14ac:dyDescent="0.2">
      <c r="A4" s="30" t="s">
        <v>459</v>
      </c>
      <c r="B4" s="31"/>
      <c r="C4" s="32"/>
      <c r="D4" s="19"/>
      <c r="E4" s="19"/>
      <c r="F4" s="19"/>
    </row>
    <row r="5" spans="1:6" x14ac:dyDescent="0.2">
      <c r="A5" s="30" t="s">
        <v>1719</v>
      </c>
      <c r="B5" s="31"/>
      <c r="C5" s="32"/>
      <c r="D5" s="19"/>
      <c r="E5" s="19"/>
      <c r="F5" s="19"/>
    </row>
    <row r="6" spans="1:6" x14ac:dyDescent="0.2">
      <c r="A6" s="33" t="s">
        <v>460</v>
      </c>
      <c r="B6" s="34"/>
      <c r="C6" s="35"/>
      <c r="D6" s="19"/>
      <c r="E6" s="19"/>
      <c r="F6" s="19"/>
    </row>
    <row r="8" spans="1:6" ht="22.5" x14ac:dyDescent="0.2">
      <c r="A8" s="36" t="s">
        <v>461</v>
      </c>
      <c r="B8" s="36" t="s">
        <v>462</v>
      </c>
      <c r="C8" s="36" t="s">
        <v>463</v>
      </c>
      <c r="D8" s="36" t="s">
        <v>464</v>
      </c>
      <c r="E8" s="36" t="s">
        <v>465</v>
      </c>
      <c r="F8" s="36" t="s">
        <v>466</v>
      </c>
    </row>
    <row r="9" spans="1:6" x14ac:dyDescent="0.2">
      <c r="A9" s="22" t="s">
        <v>0</v>
      </c>
      <c r="B9" s="20" t="s">
        <v>1</v>
      </c>
      <c r="C9" s="23">
        <v>1133066</v>
      </c>
      <c r="D9" s="23">
        <v>0</v>
      </c>
      <c r="E9" s="23">
        <v>1133066</v>
      </c>
      <c r="F9" s="23">
        <v>0</v>
      </c>
    </row>
    <row r="10" spans="1:6" x14ac:dyDescent="0.2">
      <c r="A10" s="22" t="s">
        <v>2</v>
      </c>
      <c r="B10" s="20" t="s">
        <v>3</v>
      </c>
      <c r="C10" s="23">
        <v>0</v>
      </c>
      <c r="D10" s="23">
        <v>917796</v>
      </c>
      <c r="E10" s="23">
        <v>0</v>
      </c>
      <c r="F10" s="23">
        <v>917796</v>
      </c>
    </row>
    <row r="11" spans="1:6" x14ac:dyDescent="0.2">
      <c r="A11" s="22" t="s">
        <v>4</v>
      </c>
      <c r="B11" s="22" t="s">
        <v>5</v>
      </c>
      <c r="C11" s="40">
        <v>1133066</v>
      </c>
      <c r="D11" s="40">
        <v>917796</v>
      </c>
      <c r="E11" s="40">
        <v>215270</v>
      </c>
      <c r="F11" s="40">
        <v>0</v>
      </c>
    </row>
    <row r="12" spans="1:6" x14ac:dyDescent="0.2">
      <c r="A12" s="22" t="s">
        <v>6</v>
      </c>
      <c r="B12" s="20" t="s">
        <v>7</v>
      </c>
      <c r="C12" s="23">
        <v>2000000</v>
      </c>
      <c r="D12" s="23">
        <v>0</v>
      </c>
      <c r="E12" s="23">
        <v>2000000</v>
      </c>
      <c r="F12" s="23">
        <v>0</v>
      </c>
    </row>
    <row r="13" spans="1:6" x14ac:dyDescent="0.2">
      <c r="A13" s="22" t="s">
        <v>8</v>
      </c>
      <c r="B13" s="20" t="s">
        <v>9</v>
      </c>
      <c r="C13" s="23">
        <v>8452062</v>
      </c>
      <c r="D13" s="23">
        <v>0</v>
      </c>
      <c r="E13" s="23">
        <v>8452062</v>
      </c>
      <c r="F13" s="23">
        <v>0</v>
      </c>
    </row>
    <row r="14" spans="1:6" x14ac:dyDescent="0.2">
      <c r="A14" s="22" t="s">
        <v>10</v>
      </c>
      <c r="B14" s="20" t="s">
        <v>11</v>
      </c>
      <c r="C14" s="23">
        <v>0</v>
      </c>
      <c r="D14" s="23">
        <v>2302286</v>
      </c>
      <c r="E14" s="23">
        <v>0</v>
      </c>
      <c r="F14" s="23">
        <v>2302286</v>
      </c>
    </row>
    <row r="15" spans="1:6" x14ac:dyDescent="0.2">
      <c r="A15" s="22" t="s">
        <v>12</v>
      </c>
      <c r="B15" s="20" t="s">
        <v>13</v>
      </c>
      <c r="C15" s="23">
        <v>3108001</v>
      </c>
      <c r="D15" s="23">
        <v>0</v>
      </c>
      <c r="E15" s="23">
        <v>3108001</v>
      </c>
      <c r="F15" s="23">
        <v>0</v>
      </c>
    </row>
    <row r="16" spans="1:6" x14ac:dyDescent="0.2">
      <c r="A16" s="22" t="s">
        <v>14</v>
      </c>
      <c r="B16" s="20" t="s">
        <v>15</v>
      </c>
      <c r="C16" s="23">
        <v>4973000</v>
      </c>
      <c r="D16" s="23">
        <v>0</v>
      </c>
      <c r="E16" s="23">
        <v>4973000</v>
      </c>
      <c r="F16" s="23">
        <v>0</v>
      </c>
    </row>
    <row r="17" spans="1:6" x14ac:dyDescent="0.2">
      <c r="A17" s="22" t="s">
        <v>16</v>
      </c>
      <c r="B17" s="20" t="s">
        <v>17</v>
      </c>
      <c r="C17" s="23">
        <v>6543000</v>
      </c>
      <c r="D17" s="23">
        <v>0</v>
      </c>
      <c r="E17" s="23">
        <v>6543000</v>
      </c>
      <c r="F17" s="23">
        <v>0</v>
      </c>
    </row>
    <row r="18" spans="1:6" x14ac:dyDescent="0.2">
      <c r="A18" s="22" t="s">
        <v>18</v>
      </c>
      <c r="B18" s="20" t="s">
        <v>19</v>
      </c>
      <c r="C18" s="23">
        <v>3237632</v>
      </c>
      <c r="D18" s="23">
        <v>0</v>
      </c>
      <c r="E18" s="23">
        <v>3237632</v>
      </c>
      <c r="F18" s="23">
        <v>0</v>
      </c>
    </row>
    <row r="19" spans="1:6" x14ac:dyDescent="0.2">
      <c r="A19" s="22" t="s">
        <v>20</v>
      </c>
      <c r="B19" s="20" t="s">
        <v>21</v>
      </c>
      <c r="C19" s="23">
        <v>1596000</v>
      </c>
      <c r="D19" s="23">
        <v>0</v>
      </c>
      <c r="E19" s="23">
        <v>1596000</v>
      </c>
      <c r="F19" s="23">
        <v>0</v>
      </c>
    </row>
    <row r="20" spans="1:6" x14ac:dyDescent="0.2">
      <c r="A20" s="22" t="s">
        <v>22</v>
      </c>
      <c r="B20" s="20" t="s">
        <v>23</v>
      </c>
      <c r="C20" s="23">
        <v>5817158</v>
      </c>
      <c r="D20" s="23">
        <v>0</v>
      </c>
      <c r="E20" s="23">
        <v>5817158</v>
      </c>
      <c r="F20" s="23">
        <v>0</v>
      </c>
    </row>
    <row r="21" spans="1:6" x14ac:dyDescent="0.2">
      <c r="A21" s="22" t="s">
        <v>24</v>
      </c>
      <c r="B21" s="20" t="s">
        <v>25</v>
      </c>
      <c r="C21" s="23">
        <v>5271112</v>
      </c>
      <c r="D21" s="23">
        <v>0</v>
      </c>
      <c r="E21" s="23">
        <v>5271112</v>
      </c>
      <c r="F21" s="23">
        <v>0</v>
      </c>
    </row>
    <row r="22" spans="1:6" x14ac:dyDescent="0.2">
      <c r="A22" s="22" t="s">
        <v>26</v>
      </c>
      <c r="B22" s="20" t="s">
        <v>27</v>
      </c>
      <c r="C22" s="23">
        <v>1225514</v>
      </c>
      <c r="D22" s="23">
        <v>0</v>
      </c>
      <c r="E22" s="23">
        <v>1225514</v>
      </c>
      <c r="F22" s="23">
        <v>0</v>
      </c>
    </row>
    <row r="23" spans="1:6" x14ac:dyDescent="0.2">
      <c r="A23" s="22" t="s">
        <v>28</v>
      </c>
      <c r="B23" s="20" t="s">
        <v>29</v>
      </c>
      <c r="C23" s="23">
        <v>74291121</v>
      </c>
      <c r="D23" s="23">
        <v>0</v>
      </c>
      <c r="E23" s="23">
        <v>74291121</v>
      </c>
      <c r="F23" s="23">
        <v>0</v>
      </c>
    </row>
    <row r="24" spans="1:6" x14ac:dyDescent="0.2">
      <c r="A24" s="22" t="s">
        <v>30</v>
      </c>
      <c r="B24" s="20" t="s">
        <v>31</v>
      </c>
      <c r="C24" s="23">
        <v>0</v>
      </c>
      <c r="D24" s="23">
        <v>28481139</v>
      </c>
      <c r="E24" s="23">
        <v>0</v>
      </c>
      <c r="F24" s="23">
        <v>28481139</v>
      </c>
    </row>
    <row r="25" spans="1:6" x14ac:dyDescent="0.2">
      <c r="A25" s="22" t="s">
        <v>32</v>
      </c>
      <c r="B25" s="22" t="s">
        <v>33</v>
      </c>
      <c r="C25" s="40">
        <v>116514600</v>
      </c>
      <c r="D25" s="40">
        <v>30783425</v>
      </c>
      <c r="E25" s="40">
        <v>85731175</v>
      </c>
      <c r="F25" s="40">
        <v>0</v>
      </c>
    </row>
    <row r="26" spans="1:6" x14ac:dyDescent="0.2">
      <c r="A26" s="22" t="s">
        <v>34</v>
      </c>
      <c r="B26" s="20" t="s">
        <v>35</v>
      </c>
      <c r="C26" s="23">
        <v>218845</v>
      </c>
      <c r="D26" s="23">
        <v>0</v>
      </c>
      <c r="E26" s="23">
        <v>218845</v>
      </c>
      <c r="F26" s="23">
        <v>0</v>
      </c>
    </row>
    <row r="27" spans="1:6" x14ac:dyDescent="0.2">
      <c r="A27" s="22" t="s">
        <v>36</v>
      </c>
      <c r="B27" s="20" t="s">
        <v>37</v>
      </c>
      <c r="C27" s="23">
        <v>0</v>
      </c>
      <c r="D27" s="23">
        <v>165669</v>
      </c>
      <c r="E27" s="23">
        <v>0</v>
      </c>
      <c r="F27" s="23">
        <v>165669</v>
      </c>
    </row>
    <row r="28" spans="1:6" x14ac:dyDescent="0.2">
      <c r="A28" s="22" t="s">
        <v>38</v>
      </c>
      <c r="B28" s="22" t="s">
        <v>39</v>
      </c>
      <c r="C28" s="40">
        <v>218845</v>
      </c>
      <c r="D28" s="40">
        <v>165669</v>
      </c>
      <c r="E28" s="40">
        <v>53176</v>
      </c>
      <c r="F28" s="40">
        <v>0</v>
      </c>
    </row>
    <row r="29" spans="1:6" x14ac:dyDescent="0.2">
      <c r="A29" s="22" t="s">
        <v>40</v>
      </c>
      <c r="B29" s="20" t="s">
        <v>41</v>
      </c>
      <c r="C29" s="23">
        <v>123361714</v>
      </c>
      <c r="D29" s="23">
        <v>0</v>
      </c>
      <c r="E29" s="23">
        <v>123361714</v>
      </c>
      <c r="F29" s="23">
        <v>0</v>
      </c>
    </row>
    <row r="30" spans="1:6" x14ac:dyDescent="0.2">
      <c r="A30" s="22" t="s">
        <v>42</v>
      </c>
      <c r="B30" s="20" t="s">
        <v>43</v>
      </c>
      <c r="C30" s="23">
        <v>2168021</v>
      </c>
      <c r="D30" s="23">
        <v>0</v>
      </c>
      <c r="E30" s="23">
        <v>2168021</v>
      </c>
      <c r="F30" s="23">
        <v>0</v>
      </c>
    </row>
    <row r="31" spans="1:6" x14ac:dyDescent="0.2">
      <c r="A31" s="22" t="s">
        <v>44</v>
      </c>
      <c r="B31" s="20" t="s">
        <v>45</v>
      </c>
      <c r="C31" s="23">
        <v>2828680</v>
      </c>
      <c r="D31" s="23">
        <v>0</v>
      </c>
      <c r="E31" s="23">
        <v>2828680</v>
      </c>
      <c r="F31" s="23">
        <v>0</v>
      </c>
    </row>
    <row r="32" spans="1:6" x14ac:dyDescent="0.2">
      <c r="A32" s="22" t="s">
        <v>46</v>
      </c>
      <c r="B32" s="20" t="s">
        <v>47</v>
      </c>
      <c r="C32" s="23">
        <v>576842</v>
      </c>
      <c r="D32" s="23">
        <v>0</v>
      </c>
      <c r="E32" s="23">
        <v>576842</v>
      </c>
      <c r="F32" s="23">
        <v>0</v>
      </c>
    </row>
    <row r="33" spans="1:6" x14ac:dyDescent="0.2">
      <c r="A33" s="22" t="s">
        <v>48</v>
      </c>
      <c r="B33" s="20" t="s">
        <v>49</v>
      </c>
      <c r="C33" s="23">
        <v>962932639</v>
      </c>
      <c r="D33" s="23">
        <v>0</v>
      </c>
      <c r="E33" s="23">
        <v>962932639</v>
      </c>
      <c r="F33" s="23">
        <v>0</v>
      </c>
    </row>
    <row r="34" spans="1:6" x14ac:dyDescent="0.2">
      <c r="A34" s="22" t="s">
        <v>50</v>
      </c>
      <c r="B34" s="20" t="s">
        <v>51</v>
      </c>
      <c r="C34" s="23">
        <v>115067530</v>
      </c>
      <c r="D34" s="23">
        <v>0</v>
      </c>
      <c r="E34" s="23">
        <v>115067530</v>
      </c>
      <c r="F34" s="23">
        <v>0</v>
      </c>
    </row>
    <row r="35" spans="1:6" x14ac:dyDescent="0.2">
      <c r="A35" s="22" t="s">
        <v>52</v>
      </c>
      <c r="B35" s="20" t="s">
        <v>53</v>
      </c>
      <c r="C35" s="23">
        <v>18317475</v>
      </c>
      <c r="D35" s="23">
        <v>0</v>
      </c>
      <c r="E35" s="23">
        <v>18317475</v>
      </c>
      <c r="F35" s="23">
        <v>0</v>
      </c>
    </row>
    <row r="36" spans="1:6" x14ac:dyDescent="0.2">
      <c r="A36" s="22" t="s">
        <v>54</v>
      </c>
      <c r="B36" s="20" t="s">
        <v>55</v>
      </c>
      <c r="C36" s="23">
        <v>709523</v>
      </c>
      <c r="D36" s="23">
        <v>0</v>
      </c>
      <c r="E36" s="23">
        <v>709523</v>
      </c>
      <c r="F36" s="23">
        <v>0</v>
      </c>
    </row>
    <row r="37" spans="1:6" x14ac:dyDescent="0.2">
      <c r="A37" s="22" t="s">
        <v>56</v>
      </c>
      <c r="B37" s="20" t="s">
        <v>57</v>
      </c>
      <c r="C37" s="23">
        <v>0</v>
      </c>
      <c r="D37" s="23">
        <v>2195094</v>
      </c>
      <c r="E37" s="23">
        <v>0</v>
      </c>
      <c r="F37" s="23">
        <v>2195094</v>
      </c>
    </row>
    <row r="38" spans="1:6" x14ac:dyDescent="0.2">
      <c r="A38" s="22" t="s">
        <v>58</v>
      </c>
      <c r="B38" s="20" t="s">
        <v>59</v>
      </c>
      <c r="C38" s="23">
        <v>0</v>
      </c>
      <c r="D38" s="23">
        <v>92483167</v>
      </c>
      <c r="E38" s="23">
        <v>0</v>
      </c>
      <c r="F38" s="23">
        <v>92483167</v>
      </c>
    </row>
    <row r="39" spans="1:6" x14ac:dyDescent="0.2">
      <c r="A39" s="22" t="s">
        <v>60</v>
      </c>
      <c r="B39" s="20" t="s">
        <v>61</v>
      </c>
      <c r="C39" s="23">
        <v>0</v>
      </c>
      <c r="D39" s="23">
        <v>3523551</v>
      </c>
      <c r="E39" s="23">
        <v>0</v>
      </c>
      <c r="F39" s="23">
        <v>3523551</v>
      </c>
    </row>
    <row r="40" spans="1:6" x14ac:dyDescent="0.2">
      <c r="A40" s="22" t="s">
        <v>62</v>
      </c>
      <c r="B40" s="20" t="s">
        <v>63</v>
      </c>
      <c r="C40" s="23">
        <v>0</v>
      </c>
      <c r="D40" s="23">
        <v>12475628</v>
      </c>
      <c r="E40" s="23">
        <v>0</v>
      </c>
      <c r="F40" s="23">
        <v>12475628</v>
      </c>
    </row>
    <row r="41" spans="1:6" x14ac:dyDescent="0.2">
      <c r="A41" s="22" t="s">
        <v>64</v>
      </c>
      <c r="B41" s="20" t="s">
        <v>65</v>
      </c>
      <c r="C41" s="23">
        <v>0</v>
      </c>
      <c r="D41" s="23">
        <v>361538656</v>
      </c>
      <c r="E41" s="23">
        <v>0</v>
      </c>
      <c r="F41" s="23">
        <v>361538656</v>
      </c>
    </row>
    <row r="42" spans="1:6" x14ac:dyDescent="0.2">
      <c r="A42" s="22" t="s">
        <v>66</v>
      </c>
      <c r="B42" s="20" t="s">
        <v>67</v>
      </c>
      <c r="C42" s="23">
        <v>0</v>
      </c>
      <c r="D42" s="23">
        <v>67436338</v>
      </c>
      <c r="E42" s="23">
        <v>0</v>
      </c>
      <c r="F42" s="23">
        <v>67436338</v>
      </c>
    </row>
    <row r="43" spans="1:6" x14ac:dyDescent="0.2">
      <c r="A43" s="22" t="s">
        <v>68</v>
      </c>
      <c r="B43" s="20" t="s">
        <v>69</v>
      </c>
      <c r="C43" s="23">
        <v>0</v>
      </c>
      <c r="D43" s="23">
        <v>709523</v>
      </c>
      <c r="E43" s="23">
        <v>0</v>
      </c>
      <c r="F43" s="23">
        <v>709523</v>
      </c>
    </row>
    <row r="44" spans="1:6" x14ac:dyDescent="0.2">
      <c r="A44" s="22" t="s">
        <v>70</v>
      </c>
      <c r="B44" s="22" t="s">
        <v>71</v>
      </c>
      <c r="C44" s="40">
        <v>1225962424</v>
      </c>
      <c r="D44" s="40">
        <v>540361957</v>
      </c>
      <c r="E44" s="40">
        <v>685600467</v>
      </c>
      <c r="F44" s="40">
        <v>0</v>
      </c>
    </row>
    <row r="45" spans="1:6" x14ac:dyDescent="0.2">
      <c r="A45" s="22" t="s">
        <v>72</v>
      </c>
      <c r="B45" s="20" t="s">
        <v>73</v>
      </c>
      <c r="C45" s="23">
        <v>11239501</v>
      </c>
      <c r="D45" s="23">
        <v>0</v>
      </c>
      <c r="E45" s="23">
        <v>11239501</v>
      </c>
      <c r="F45" s="23">
        <v>0</v>
      </c>
    </row>
    <row r="46" spans="1:6" x14ac:dyDescent="0.2">
      <c r="A46" s="22" t="s">
        <v>74</v>
      </c>
      <c r="B46" s="20" t="s">
        <v>75</v>
      </c>
      <c r="C46" s="23">
        <v>11792386</v>
      </c>
      <c r="D46" s="23">
        <v>0</v>
      </c>
      <c r="E46" s="23">
        <v>11792386</v>
      </c>
      <c r="F46" s="23">
        <v>0</v>
      </c>
    </row>
    <row r="47" spans="1:6" x14ac:dyDescent="0.2">
      <c r="A47" s="22" t="s">
        <v>76</v>
      </c>
      <c r="B47" s="22" t="s">
        <v>77</v>
      </c>
      <c r="C47" s="40">
        <v>23031887</v>
      </c>
      <c r="D47" s="40">
        <v>0</v>
      </c>
      <c r="E47" s="40">
        <v>23031887</v>
      </c>
      <c r="F47" s="40">
        <v>0</v>
      </c>
    </row>
    <row r="48" spans="1:6" x14ac:dyDescent="0.2">
      <c r="A48" s="22" t="s">
        <v>78</v>
      </c>
      <c r="B48" s="20" t="s">
        <v>79</v>
      </c>
      <c r="C48" s="23">
        <v>3000000</v>
      </c>
      <c r="D48" s="23">
        <v>0</v>
      </c>
      <c r="E48" s="23">
        <v>3000000</v>
      </c>
      <c r="F48" s="23">
        <v>0</v>
      </c>
    </row>
    <row r="49" spans="1:6" x14ac:dyDescent="0.2">
      <c r="A49" s="22" t="s">
        <v>80</v>
      </c>
      <c r="B49" s="22" t="s">
        <v>81</v>
      </c>
      <c r="C49" s="40">
        <v>3000000</v>
      </c>
      <c r="D49" s="40">
        <v>0</v>
      </c>
      <c r="E49" s="40">
        <v>3000000</v>
      </c>
      <c r="F49" s="40">
        <v>0</v>
      </c>
    </row>
    <row r="50" spans="1:6" x14ac:dyDescent="0.2">
      <c r="A50" s="24" t="s">
        <v>82</v>
      </c>
      <c r="B50" s="24" t="s">
        <v>83</v>
      </c>
      <c r="C50" s="41">
        <v>1369860822</v>
      </c>
      <c r="D50" s="41">
        <v>572228847</v>
      </c>
      <c r="E50" s="41">
        <v>797631975</v>
      </c>
      <c r="F50" s="41">
        <v>0</v>
      </c>
    </row>
    <row r="51" spans="1:6" x14ac:dyDescent="0.2">
      <c r="A51" s="22"/>
      <c r="B51" s="22"/>
      <c r="C51" s="40"/>
      <c r="D51" s="40"/>
      <c r="E51" s="40"/>
      <c r="F51" s="40"/>
    </row>
    <row r="52" spans="1:6" x14ac:dyDescent="0.2">
      <c r="A52" s="22"/>
      <c r="B52" s="22"/>
      <c r="C52" s="40"/>
      <c r="D52" s="40"/>
      <c r="E52" s="40"/>
      <c r="F52" s="40"/>
    </row>
    <row r="53" spans="1:6" x14ac:dyDescent="0.2">
      <c r="A53" s="22" t="s">
        <v>84</v>
      </c>
      <c r="B53" s="20" t="s">
        <v>85</v>
      </c>
      <c r="C53" s="23">
        <v>1336609</v>
      </c>
      <c r="D53" s="23">
        <v>444162</v>
      </c>
      <c r="E53" s="23">
        <v>892447</v>
      </c>
      <c r="F53" s="23">
        <v>0</v>
      </c>
    </row>
    <row r="54" spans="1:6" x14ac:dyDescent="0.2">
      <c r="A54" s="22" t="s">
        <v>86</v>
      </c>
      <c r="B54" s="20" t="s">
        <v>87</v>
      </c>
      <c r="C54" s="23">
        <v>0</v>
      </c>
      <c r="D54" s="23">
        <v>10999</v>
      </c>
      <c r="E54" s="23">
        <v>0</v>
      </c>
      <c r="F54" s="23">
        <v>10999</v>
      </c>
    </row>
    <row r="55" spans="1:6" x14ac:dyDescent="0.2">
      <c r="A55" s="22" t="s">
        <v>88</v>
      </c>
      <c r="B55" s="20" t="s">
        <v>89</v>
      </c>
      <c r="C55" s="23">
        <v>183734</v>
      </c>
      <c r="D55" s="23">
        <v>0</v>
      </c>
      <c r="E55" s="23">
        <v>183734</v>
      </c>
      <c r="F55" s="23">
        <v>0</v>
      </c>
    </row>
    <row r="56" spans="1:6" x14ac:dyDescent="0.2">
      <c r="A56" s="22" t="s">
        <v>90</v>
      </c>
      <c r="B56" s="22" t="s">
        <v>91</v>
      </c>
      <c r="C56" s="40">
        <v>1520343</v>
      </c>
      <c r="D56" s="40">
        <v>455161</v>
      </c>
      <c r="E56" s="40">
        <v>1065182</v>
      </c>
      <c r="F56" s="40">
        <v>0</v>
      </c>
    </row>
    <row r="57" spans="1:6" x14ac:dyDescent="0.2">
      <c r="A57" s="22" t="s">
        <v>92</v>
      </c>
      <c r="B57" s="20" t="s">
        <v>93</v>
      </c>
      <c r="C57" s="23">
        <v>1500000</v>
      </c>
      <c r="D57" s="23">
        <v>0</v>
      </c>
      <c r="E57" s="23">
        <v>1500000</v>
      </c>
      <c r="F57" s="23">
        <v>0</v>
      </c>
    </row>
    <row r="58" spans="1:6" x14ac:dyDescent="0.2">
      <c r="A58" s="22" t="s">
        <v>98</v>
      </c>
      <c r="B58" s="22" t="s">
        <v>99</v>
      </c>
      <c r="C58" s="40">
        <v>1500000</v>
      </c>
      <c r="D58" s="40">
        <v>0</v>
      </c>
      <c r="E58" s="40">
        <v>1500000</v>
      </c>
      <c r="F58" s="40">
        <v>0</v>
      </c>
    </row>
    <row r="59" spans="1:6" x14ac:dyDescent="0.2">
      <c r="A59" s="22" t="s">
        <v>100</v>
      </c>
      <c r="B59" s="20" t="s">
        <v>101</v>
      </c>
      <c r="C59" s="23">
        <v>90000</v>
      </c>
      <c r="D59" s="23">
        <v>0</v>
      </c>
      <c r="E59" s="23">
        <v>90000</v>
      </c>
      <c r="F59" s="23">
        <v>0</v>
      </c>
    </row>
    <row r="60" spans="1:6" x14ac:dyDescent="0.2">
      <c r="A60" s="22" t="s">
        <v>104</v>
      </c>
      <c r="B60" s="20" t="s">
        <v>105</v>
      </c>
      <c r="C60" s="23">
        <v>4228095</v>
      </c>
      <c r="D60" s="23">
        <v>0</v>
      </c>
      <c r="E60" s="23">
        <v>4228095</v>
      </c>
      <c r="F60" s="23">
        <v>0</v>
      </c>
    </row>
    <row r="61" spans="1:6" x14ac:dyDescent="0.2">
      <c r="A61" s="22" t="s">
        <v>106</v>
      </c>
      <c r="B61" s="20" t="s">
        <v>107</v>
      </c>
      <c r="C61" s="23">
        <v>205354</v>
      </c>
      <c r="D61" s="23">
        <v>0</v>
      </c>
      <c r="E61" s="23">
        <v>205354</v>
      </c>
      <c r="F61" s="23">
        <v>0</v>
      </c>
    </row>
    <row r="62" spans="1:6" x14ac:dyDescent="0.2">
      <c r="A62" s="22" t="s">
        <v>108</v>
      </c>
      <c r="B62" s="20" t="s">
        <v>109</v>
      </c>
      <c r="C62" s="23">
        <v>318358</v>
      </c>
      <c r="D62" s="23">
        <v>0</v>
      </c>
      <c r="E62" s="23">
        <v>318358</v>
      </c>
      <c r="F62" s="23">
        <v>0</v>
      </c>
    </row>
    <row r="63" spans="1:6" x14ac:dyDescent="0.2">
      <c r="A63" s="22" t="s">
        <v>110</v>
      </c>
      <c r="B63" s="22" t="s">
        <v>111</v>
      </c>
      <c r="C63" s="40">
        <v>4841807</v>
      </c>
      <c r="D63" s="40">
        <v>0</v>
      </c>
      <c r="E63" s="40">
        <v>4841807</v>
      </c>
      <c r="F63" s="40">
        <v>0</v>
      </c>
    </row>
    <row r="64" spans="1:6" x14ac:dyDescent="0.2">
      <c r="A64" s="22" t="s">
        <v>112</v>
      </c>
      <c r="B64" s="20" t="s">
        <v>113</v>
      </c>
      <c r="C64" s="23">
        <v>61355</v>
      </c>
      <c r="D64" s="23">
        <v>0</v>
      </c>
      <c r="E64" s="23">
        <v>61355</v>
      </c>
      <c r="F64" s="23">
        <v>0</v>
      </c>
    </row>
    <row r="65" spans="1:6" x14ac:dyDescent="0.2">
      <c r="A65" s="22" t="s">
        <v>114</v>
      </c>
      <c r="B65" s="20" t="s">
        <v>115</v>
      </c>
      <c r="C65" s="23">
        <v>290522</v>
      </c>
      <c r="D65" s="23">
        <v>0</v>
      </c>
      <c r="E65" s="23">
        <v>290522</v>
      </c>
      <c r="F65" s="23">
        <v>0</v>
      </c>
    </row>
    <row r="66" spans="1:6" x14ac:dyDescent="0.2">
      <c r="A66" s="22" t="s">
        <v>116</v>
      </c>
      <c r="B66" s="20" t="s">
        <v>117</v>
      </c>
      <c r="C66" s="23">
        <v>112631</v>
      </c>
      <c r="D66" s="23">
        <v>0</v>
      </c>
      <c r="E66" s="23">
        <v>112631</v>
      </c>
      <c r="F66" s="23">
        <v>0</v>
      </c>
    </row>
    <row r="67" spans="1:6" x14ac:dyDescent="0.2">
      <c r="A67" s="22" t="s">
        <v>118</v>
      </c>
      <c r="B67" s="20" t="s">
        <v>119</v>
      </c>
      <c r="C67" s="23">
        <v>375587</v>
      </c>
      <c r="D67" s="23">
        <v>0</v>
      </c>
      <c r="E67" s="23">
        <v>375587</v>
      </c>
      <c r="F67" s="23">
        <v>0</v>
      </c>
    </row>
    <row r="68" spans="1:6" x14ac:dyDescent="0.2">
      <c r="A68" s="22" t="s">
        <v>120</v>
      </c>
      <c r="B68" s="20" t="s">
        <v>121</v>
      </c>
      <c r="C68" s="23">
        <v>495</v>
      </c>
      <c r="D68" s="23">
        <v>0</v>
      </c>
      <c r="E68" s="23">
        <v>495</v>
      </c>
      <c r="F68" s="23">
        <v>0</v>
      </c>
    </row>
    <row r="69" spans="1:6" x14ac:dyDescent="0.2">
      <c r="A69" s="22" t="s">
        <v>122</v>
      </c>
      <c r="B69" s="20" t="s">
        <v>123</v>
      </c>
      <c r="C69" s="23">
        <v>86787</v>
      </c>
      <c r="D69" s="23">
        <v>0</v>
      </c>
      <c r="E69" s="23">
        <v>86787</v>
      </c>
      <c r="F69" s="23">
        <v>0</v>
      </c>
    </row>
    <row r="70" spans="1:6" x14ac:dyDescent="0.2">
      <c r="A70" s="22" t="s">
        <v>124</v>
      </c>
      <c r="B70" s="20" t="s">
        <v>125</v>
      </c>
      <c r="C70" s="23">
        <v>20</v>
      </c>
      <c r="D70" s="23">
        <v>0</v>
      </c>
      <c r="E70" s="23">
        <v>20</v>
      </c>
      <c r="F70" s="23">
        <v>0</v>
      </c>
    </row>
    <row r="71" spans="1:6" x14ac:dyDescent="0.2">
      <c r="A71" s="22" t="s">
        <v>126</v>
      </c>
      <c r="B71" s="20" t="s">
        <v>1720</v>
      </c>
      <c r="C71" s="23">
        <v>62410808</v>
      </c>
      <c r="D71" s="23">
        <v>0</v>
      </c>
      <c r="E71" s="23">
        <v>62410808</v>
      </c>
      <c r="F71" s="23">
        <v>0</v>
      </c>
    </row>
    <row r="72" spans="1:6" x14ac:dyDescent="0.2">
      <c r="A72" s="22" t="s">
        <v>127</v>
      </c>
      <c r="B72" s="20" t="s">
        <v>128</v>
      </c>
      <c r="C72" s="23">
        <v>177608886</v>
      </c>
      <c r="D72" s="23">
        <v>0</v>
      </c>
      <c r="E72" s="23">
        <v>177608886</v>
      </c>
      <c r="F72" s="23">
        <v>0</v>
      </c>
    </row>
    <row r="73" spans="1:6" x14ac:dyDescent="0.2">
      <c r="A73" s="22" t="s">
        <v>129</v>
      </c>
      <c r="B73" s="20" t="s">
        <v>130</v>
      </c>
      <c r="C73" s="23">
        <v>420055</v>
      </c>
      <c r="D73" s="23">
        <v>0</v>
      </c>
      <c r="E73" s="23">
        <v>420055</v>
      </c>
      <c r="F73" s="23">
        <v>0</v>
      </c>
    </row>
    <row r="74" spans="1:6" x14ac:dyDescent="0.2">
      <c r="A74" s="22" t="s">
        <v>131</v>
      </c>
      <c r="B74" s="20" t="s">
        <v>132</v>
      </c>
      <c r="C74" s="23">
        <v>43342</v>
      </c>
      <c r="D74" s="23">
        <v>0</v>
      </c>
      <c r="E74" s="23">
        <v>43342</v>
      </c>
      <c r="F74" s="23">
        <v>0</v>
      </c>
    </row>
    <row r="75" spans="1:6" x14ac:dyDescent="0.2">
      <c r="A75" s="22" t="s">
        <v>141</v>
      </c>
      <c r="B75" s="22" t="s">
        <v>142</v>
      </c>
      <c r="C75" s="40">
        <v>241410488</v>
      </c>
      <c r="D75" s="40">
        <v>0</v>
      </c>
      <c r="E75" s="40">
        <v>241410488</v>
      </c>
      <c r="F75" s="40">
        <v>0</v>
      </c>
    </row>
    <row r="76" spans="1:6" x14ac:dyDescent="0.2">
      <c r="A76" s="22" t="s">
        <v>143</v>
      </c>
      <c r="B76" s="20" t="s">
        <v>144</v>
      </c>
      <c r="C76" s="23">
        <v>2000</v>
      </c>
      <c r="D76" s="23">
        <v>0</v>
      </c>
      <c r="E76" s="23">
        <v>2000</v>
      </c>
      <c r="F76" s="23">
        <v>0</v>
      </c>
    </row>
    <row r="77" spans="1:6" x14ac:dyDescent="0.2">
      <c r="A77" s="22" t="s">
        <v>145</v>
      </c>
      <c r="B77" s="20" t="s">
        <v>146</v>
      </c>
      <c r="C77" s="23">
        <v>442580</v>
      </c>
      <c r="D77" s="23">
        <v>0</v>
      </c>
      <c r="E77" s="23">
        <v>442580</v>
      </c>
      <c r="F77" s="23">
        <v>0</v>
      </c>
    </row>
    <row r="78" spans="1:6" x14ac:dyDescent="0.2">
      <c r="A78" s="22" t="s">
        <v>147</v>
      </c>
      <c r="B78" s="22" t="s">
        <v>148</v>
      </c>
      <c r="C78" s="40">
        <v>444580</v>
      </c>
      <c r="D78" s="40">
        <v>0</v>
      </c>
      <c r="E78" s="40">
        <v>444580</v>
      </c>
      <c r="F78" s="40">
        <v>0</v>
      </c>
    </row>
    <row r="79" spans="1:6" x14ac:dyDescent="0.2">
      <c r="A79" s="24" t="s">
        <v>149</v>
      </c>
      <c r="B79" s="24" t="s">
        <v>150</v>
      </c>
      <c r="C79" s="41">
        <v>249717218</v>
      </c>
      <c r="D79" s="41">
        <v>455161</v>
      </c>
      <c r="E79" s="41">
        <v>249262057</v>
      </c>
      <c r="F79" s="41">
        <v>0</v>
      </c>
    </row>
    <row r="80" spans="1:6" x14ac:dyDescent="0.2">
      <c r="A80" s="22"/>
      <c r="B80" s="22"/>
      <c r="C80" s="40"/>
      <c r="D80" s="40"/>
      <c r="E80" s="40"/>
      <c r="F80" s="40"/>
    </row>
    <row r="81" spans="1:6" x14ac:dyDescent="0.2">
      <c r="A81" s="22"/>
      <c r="B81" s="22"/>
      <c r="C81" s="40"/>
      <c r="D81" s="40"/>
      <c r="E81" s="40"/>
      <c r="F81" s="40"/>
    </row>
    <row r="82" spans="1:6" x14ac:dyDescent="0.2">
      <c r="A82" s="22" t="s">
        <v>151</v>
      </c>
      <c r="B82" s="20" t="s">
        <v>152</v>
      </c>
      <c r="C82" s="23">
        <v>0</v>
      </c>
      <c r="D82" s="23">
        <v>55673030</v>
      </c>
      <c r="E82" s="23">
        <v>0</v>
      </c>
      <c r="F82" s="23">
        <v>55673030</v>
      </c>
    </row>
    <row r="83" spans="1:6" x14ac:dyDescent="0.2">
      <c r="A83" s="22" t="s">
        <v>153</v>
      </c>
      <c r="B83" s="20" t="s">
        <v>154</v>
      </c>
      <c r="C83" s="23">
        <v>0</v>
      </c>
      <c r="D83" s="23">
        <v>3062921.85</v>
      </c>
      <c r="E83" s="23">
        <v>0</v>
      </c>
      <c r="F83" s="23">
        <v>3062921.85</v>
      </c>
    </row>
    <row r="84" spans="1:6" x14ac:dyDescent="0.2">
      <c r="A84" s="22" t="s">
        <v>155</v>
      </c>
      <c r="B84" s="22" t="s">
        <v>156</v>
      </c>
      <c r="C84" s="40">
        <v>0</v>
      </c>
      <c r="D84" s="40">
        <v>58735951.850000001</v>
      </c>
      <c r="E84" s="40">
        <v>0</v>
      </c>
      <c r="F84" s="40">
        <v>58735951.850000001</v>
      </c>
    </row>
    <row r="85" spans="1:6" x14ac:dyDescent="0.2">
      <c r="A85" s="22" t="s">
        <v>157</v>
      </c>
      <c r="B85" s="20" t="s">
        <v>158</v>
      </c>
      <c r="C85" s="23">
        <v>268321</v>
      </c>
      <c r="D85" s="23">
        <v>4848972</v>
      </c>
      <c r="E85" s="23">
        <v>0</v>
      </c>
      <c r="F85" s="23">
        <v>4580651</v>
      </c>
    </row>
    <row r="86" spans="1:6" x14ac:dyDescent="0.2">
      <c r="A86" s="22" t="s">
        <v>159</v>
      </c>
      <c r="B86" s="20" t="s">
        <v>160</v>
      </c>
      <c r="C86" s="23">
        <v>6152730</v>
      </c>
      <c r="D86" s="23">
        <v>12163834</v>
      </c>
      <c r="E86" s="23">
        <v>0</v>
      </c>
      <c r="F86" s="23">
        <v>6011104</v>
      </c>
    </row>
    <row r="87" spans="1:6" x14ac:dyDescent="0.2">
      <c r="A87" s="22" t="s">
        <v>161</v>
      </c>
      <c r="B87" s="22" t="s">
        <v>162</v>
      </c>
      <c r="C87" s="40">
        <v>6421051</v>
      </c>
      <c r="D87" s="40">
        <v>17012806</v>
      </c>
      <c r="E87" s="40">
        <v>0</v>
      </c>
      <c r="F87" s="40">
        <v>10591755</v>
      </c>
    </row>
    <row r="88" spans="1:6" x14ac:dyDescent="0.2">
      <c r="A88" s="22" t="s">
        <v>173</v>
      </c>
      <c r="B88" s="20" t="s">
        <v>174</v>
      </c>
      <c r="C88" s="23">
        <v>0</v>
      </c>
      <c r="D88" s="23">
        <v>978000</v>
      </c>
      <c r="E88" s="23">
        <v>0</v>
      </c>
      <c r="F88" s="23">
        <v>978000</v>
      </c>
    </row>
    <row r="89" spans="1:6" x14ac:dyDescent="0.2">
      <c r="A89" s="22" t="s">
        <v>175</v>
      </c>
      <c r="B89" s="20" t="s">
        <v>176</v>
      </c>
      <c r="C89" s="23">
        <v>0</v>
      </c>
      <c r="D89" s="23">
        <v>400000</v>
      </c>
      <c r="E89" s="23">
        <v>0</v>
      </c>
      <c r="F89" s="23">
        <v>400000</v>
      </c>
    </row>
    <row r="90" spans="1:6" x14ac:dyDescent="0.2">
      <c r="A90" s="22" t="s">
        <v>177</v>
      </c>
      <c r="B90" s="20" t="s">
        <v>178</v>
      </c>
      <c r="C90" s="23">
        <v>0</v>
      </c>
      <c r="D90" s="23">
        <v>368000</v>
      </c>
      <c r="E90" s="23">
        <v>0</v>
      </c>
      <c r="F90" s="23">
        <v>368000</v>
      </c>
    </row>
    <row r="91" spans="1:6" x14ac:dyDescent="0.2">
      <c r="A91" s="22" t="s">
        <v>179</v>
      </c>
      <c r="B91" s="20" t="s">
        <v>180</v>
      </c>
      <c r="C91" s="23">
        <v>13119</v>
      </c>
      <c r="D91" s="23">
        <v>0</v>
      </c>
      <c r="E91" s="23">
        <v>13119</v>
      </c>
      <c r="F91" s="23">
        <v>0</v>
      </c>
    </row>
    <row r="92" spans="1:6" x14ac:dyDescent="0.2">
      <c r="A92" s="22" t="s">
        <v>1693</v>
      </c>
      <c r="B92" s="20" t="s">
        <v>1694</v>
      </c>
      <c r="C92" s="23">
        <v>0</v>
      </c>
      <c r="D92" s="23">
        <v>18000</v>
      </c>
      <c r="E92" s="23">
        <v>0</v>
      </c>
      <c r="F92" s="23">
        <v>18000</v>
      </c>
    </row>
    <row r="93" spans="1:6" x14ac:dyDescent="0.2">
      <c r="A93" s="22" t="s">
        <v>181</v>
      </c>
      <c r="B93" s="20" t="s">
        <v>182</v>
      </c>
      <c r="C93" s="23">
        <v>33523</v>
      </c>
      <c r="D93" s="23">
        <v>0</v>
      </c>
      <c r="E93" s="23">
        <v>33523</v>
      </c>
      <c r="F93" s="23">
        <v>0</v>
      </c>
    </row>
    <row r="94" spans="1:6" x14ac:dyDescent="0.2">
      <c r="A94" s="22" t="s">
        <v>183</v>
      </c>
      <c r="B94" s="20" t="s">
        <v>184</v>
      </c>
      <c r="C94" s="23">
        <v>0</v>
      </c>
      <c r="D94" s="23">
        <v>1199000</v>
      </c>
      <c r="E94" s="23">
        <v>0</v>
      </c>
      <c r="F94" s="23">
        <v>1199000</v>
      </c>
    </row>
    <row r="95" spans="1:6" x14ac:dyDescent="0.2">
      <c r="A95" s="22" t="s">
        <v>197</v>
      </c>
      <c r="B95" s="20" t="s">
        <v>198</v>
      </c>
      <c r="C95" s="23">
        <v>0</v>
      </c>
      <c r="D95" s="23">
        <v>12000</v>
      </c>
      <c r="E95" s="23">
        <v>0</v>
      </c>
      <c r="F95" s="23">
        <v>12000</v>
      </c>
    </row>
    <row r="96" spans="1:6" x14ac:dyDescent="0.2">
      <c r="A96" s="22" t="s">
        <v>199</v>
      </c>
      <c r="B96" s="22" t="s">
        <v>200</v>
      </c>
      <c r="C96" s="40">
        <v>46642</v>
      </c>
      <c r="D96" s="40">
        <v>2975000</v>
      </c>
      <c r="E96" s="40">
        <v>0</v>
      </c>
      <c r="F96" s="40">
        <v>2928358</v>
      </c>
    </row>
    <row r="97" spans="1:6" x14ac:dyDescent="0.2">
      <c r="A97" s="22" t="s">
        <v>201</v>
      </c>
      <c r="B97" s="20" t="s">
        <v>202</v>
      </c>
      <c r="C97" s="23">
        <v>0</v>
      </c>
      <c r="D97" s="23">
        <v>7077790</v>
      </c>
      <c r="E97" s="23">
        <v>0</v>
      </c>
      <c r="F97" s="23">
        <v>7077790</v>
      </c>
    </row>
    <row r="98" spans="1:6" x14ac:dyDescent="0.2">
      <c r="A98" s="22" t="s">
        <v>205</v>
      </c>
      <c r="B98" s="20" t="s">
        <v>206</v>
      </c>
      <c r="C98" s="23">
        <v>0</v>
      </c>
      <c r="D98" s="23">
        <v>1273000</v>
      </c>
      <c r="E98" s="23">
        <v>0</v>
      </c>
      <c r="F98" s="23">
        <v>1273000</v>
      </c>
    </row>
    <row r="99" spans="1:6" x14ac:dyDescent="0.2">
      <c r="A99" s="22" t="s">
        <v>207</v>
      </c>
      <c r="B99" s="22" t="s">
        <v>200</v>
      </c>
      <c r="C99" s="40">
        <v>0</v>
      </c>
      <c r="D99" s="40">
        <v>8350790</v>
      </c>
      <c r="E99" s="40">
        <v>0</v>
      </c>
      <c r="F99" s="40">
        <v>8350790</v>
      </c>
    </row>
    <row r="100" spans="1:6" x14ac:dyDescent="0.2">
      <c r="A100" s="22" t="s">
        <v>208</v>
      </c>
      <c r="B100" s="20" t="s">
        <v>209</v>
      </c>
      <c r="C100" s="23">
        <v>0</v>
      </c>
      <c r="D100" s="23">
        <v>566066009</v>
      </c>
      <c r="E100" s="23">
        <v>0</v>
      </c>
      <c r="F100" s="23">
        <v>566066009</v>
      </c>
    </row>
    <row r="101" spans="1:6" x14ac:dyDescent="0.2">
      <c r="A101" s="22" t="s">
        <v>210</v>
      </c>
      <c r="B101" s="20" t="s">
        <v>211</v>
      </c>
      <c r="C101" s="23">
        <v>0</v>
      </c>
      <c r="D101" s="23">
        <v>14345823</v>
      </c>
      <c r="E101" s="23">
        <v>0</v>
      </c>
      <c r="F101" s="23">
        <v>14345823</v>
      </c>
    </row>
    <row r="102" spans="1:6" x14ac:dyDescent="0.2">
      <c r="A102" s="22" t="s">
        <v>1696</v>
      </c>
      <c r="B102" s="20" t="s">
        <v>1721</v>
      </c>
      <c r="C102" s="23">
        <v>0</v>
      </c>
      <c r="D102" s="23">
        <v>18742499</v>
      </c>
      <c r="E102" s="23">
        <v>0</v>
      </c>
      <c r="F102" s="23">
        <v>18742499</v>
      </c>
    </row>
    <row r="103" spans="1:6" x14ac:dyDescent="0.2">
      <c r="A103" s="22" t="s">
        <v>1697</v>
      </c>
      <c r="B103" s="20" t="s">
        <v>1698</v>
      </c>
      <c r="C103" s="23">
        <v>0</v>
      </c>
      <c r="D103" s="23">
        <v>2784035</v>
      </c>
      <c r="E103" s="23">
        <v>0</v>
      </c>
      <c r="F103" s="23">
        <v>2784035</v>
      </c>
    </row>
    <row r="104" spans="1:6" x14ac:dyDescent="0.2">
      <c r="A104" s="22" t="s">
        <v>1699</v>
      </c>
      <c r="B104" s="20" t="s">
        <v>1722</v>
      </c>
      <c r="C104" s="23">
        <v>0</v>
      </c>
      <c r="D104" s="23">
        <v>106169580</v>
      </c>
      <c r="E104" s="23">
        <v>0</v>
      </c>
      <c r="F104" s="23">
        <v>106169580</v>
      </c>
    </row>
    <row r="105" spans="1:6" x14ac:dyDescent="0.2">
      <c r="A105" s="22" t="s">
        <v>1701</v>
      </c>
      <c r="B105" s="20" t="s">
        <v>1723</v>
      </c>
      <c r="C105" s="23">
        <v>0</v>
      </c>
      <c r="D105" s="23">
        <v>112375056</v>
      </c>
      <c r="E105" s="23">
        <v>0</v>
      </c>
      <c r="F105" s="23">
        <v>112375056</v>
      </c>
    </row>
    <row r="106" spans="1:6" x14ac:dyDescent="0.2">
      <c r="A106" s="22" t="s">
        <v>214</v>
      </c>
      <c r="B106" s="20" t="s">
        <v>215</v>
      </c>
      <c r="C106" s="23">
        <v>0</v>
      </c>
      <c r="D106" s="23">
        <v>573692.15</v>
      </c>
      <c r="E106" s="23">
        <v>0</v>
      </c>
      <c r="F106" s="23">
        <v>573692.15</v>
      </c>
    </row>
    <row r="107" spans="1:6" x14ac:dyDescent="0.2">
      <c r="A107" s="22" t="s">
        <v>216</v>
      </c>
      <c r="B107" s="20" t="s">
        <v>217</v>
      </c>
      <c r="C107" s="23">
        <v>0</v>
      </c>
      <c r="D107" s="23">
        <v>5431374</v>
      </c>
      <c r="E107" s="23">
        <v>0</v>
      </c>
      <c r="F107" s="23">
        <v>5431374</v>
      </c>
    </row>
    <row r="108" spans="1:6" x14ac:dyDescent="0.2">
      <c r="A108" s="22" t="s">
        <v>219</v>
      </c>
      <c r="B108" s="20" t="s">
        <v>220</v>
      </c>
      <c r="C108" s="23">
        <v>0</v>
      </c>
      <c r="D108" s="23">
        <v>1038428</v>
      </c>
      <c r="E108" s="23">
        <v>0</v>
      </c>
      <c r="F108" s="23">
        <v>1038428</v>
      </c>
    </row>
    <row r="109" spans="1:6" x14ac:dyDescent="0.2">
      <c r="A109" s="22" t="s">
        <v>221</v>
      </c>
      <c r="B109" s="20" t="s">
        <v>222</v>
      </c>
      <c r="C109" s="23">
        <v>0</v>
      </c>
      <c r="D109" s="23">
        <v>60116884</v>
      </c>
      <c r="E109" s="23">
        <v>0</v>
      </c>
      <c r="F109" s="23">
        <v>60116884</v>
      </c>
    </row>
    <row r="110" spans="1:6" x14ac:dyDescent="0.2">
      <c r="A110" s="22" t="s">
        <v>223</v>
      </c>
      <c r="B110" s="20" t="s">
        <v>224</v>
      </c>
      <c r="C110" s="23">
        <v>0</v>
      </c>
      <c r="D110" s="23">
        <v>77932773</v>
      </c>
      <c r="E110" s="23">
        <v>0</v>
      </c>
      <c r="F110" s="23">
        <v>77932773</v>
      </c>
    </row>
    <row r="111" spans="1:6" x14ac:dyDescent="0.2">
      <c r="A111" s="22" t="s">
        <v>225</v>
      </c>
      <c r="B111" s="20" t="s">
        <v>226</v>
      </c>
      <c r="C111" s="23">
        <v>0</v>
      </c>
      <c r="D111" s="23">
        <v>711024</v>
      </c>
      <c r="E111" s="23">
        <v>0</v>
      </c>
      <c r="F111" s="23">
        <v>711024</v>
      </c>
    </row>
    <row r="112" spans="1:6" x14ac:dyDescent="0.2">
      <c r="A112" s="22" t="s">
        <v>227</v>
      </c>
      <c r="B112" s="22" t="s">
        <v>228</v>
      </c>
      <c r="C112" s="40">
        <v>0</v>
      </c>
      <c r="D112" s="40">
        <v>966287177.14999998</v>
      </c>
      <c r="E112" s="40">
        <v>0</v>
      </c>
      <c r="F112" s="40">
        <v>966287177.14999998</v>
      </c>
    </row>
    <row r="113" spans="1:6" x14ac:dyDescent="0.2">
      <c r="A113" s="22" t="s">
        <v>229</v>
      </c>
      <c r="B113" s="20" t="s">
        <v>230</v>
      </c>
      <c r="C113" s="23">
        <v>1626045733</v>
      </c>
      <c r="D113" s="23">
        <v>1626045733</v>
      </c>
      <c r="E113" s="23">
        <v>0</v>
      </c>
      <c r="F113" s="23">
        <v>0</v>
      </c>
    </row>
    <row r="114" spans="1:6" x14ac:dyDescent="0.2">
      <c r="A114" s="22" t="s">
        <v>231</v>
      </c>
      <c r="B114" s="22" t="s">
        <v>232</v>
      </c>
      <c r="C114" s="40">
        <v>1626045733</v>
      </c>
      <c r="D114" s="40">
        <v>1626045733</v>
      </c>
      <c r="E114" s="40">
        <v>0</v>
      </c>
      <c r="F114" s="40">
        <v>0</v>
      </c>
    </row>
    <row r="115" spans="1:6" x14ac:dyDescent="0.2">
      <c r="A115" s="24" t="s">
        <v>233</v>
      </c>
      <c r="B115" s="24" t="s">
        <v>234</v>
      </c>
      <c r="C115" s="41">
        <v>1632513426</v>
      </c>
      <c r="D115" s="41">
        <v>2679407458</v>
      </c>
      <c r="E115" s="41">
        <v>0</v>
      </c>
      <c r="F115" s="41">
        <v>1046894032</v>
      </c>
    </row>
    <row r="116" spans="1:6" x14ac:dyDescent="0.2">
      <c r="A116" s="22"/>
      <c r="B116" s="22"/>
      <c r="C116" s="40"/>
      <c r="D116" s="40"/>
      <c r="E116" s="40"/>
      <c r="F116" s="40"/>
    </row>
    <row r="117" spans="1:6" x14ac:dyDescent="0.2">
      <c r="A117" s="22"/>
      <c r="B117" s="22"/>
      <c r="C117" s="40"/>
      <c r="D117" s="40"/>
      <c r="E117" s="40"/>
      <c r="F117" s="40"/>
    </row>
    <row r="118" spans="1:6" x14ac:dyDescent="0.2">
      <c r="A118" s="42">
        <v>1</v>
      </c>
      <c r="B118" s="25" t="s">
        <v>83</v>
      </c>
      <c r="C118" s="26">
        <v>1369860822</v>
      </c>
      <c r="D118" s="26">
        <v>572228847</v>
      </c>
      <c r="E118" s="26">
        <v>797631975</v>
      </c>
      <c r="F118" s="26">
        <v>0</v>
      </c>
    </row>
    <row r="119" spans="1:6" x14ac:dyDescent="0.2">
      <c r="A119" s="42">
        <v>2</v>
      </c>
      <c r="B119" s="25" t="s">
        <v>451</v>
      </c>
      <c r="C119" s="26">
        <v>0</v>
      </c>
      <c r="D119" s="26">
        <v>0</v>
      </c>
      <c r="E119" s="26">
        <v>0</v>
      </c>
      <c r="F119" s="26">
        <v>0</v>
      </c>
    </row>
    <row r="120" spans="1:6" x14ac:dyDescent="0.2">
      <c r="A120" s="42">
        <v>3</v>
      </c>
      <c r="B120" s="25" t="s">
        <v>150</v>
      </c>
      <c r="C120" s="26">
        <v>249717218</v>
      </c>
      <c r="D120" s="26">
        <v>455161</v>
      </c>
      <c r="E120" s="26">
        <v>249262057</v>
      </c>
      <c r="F120" s="26">
        <v>0</v>
      </c>
    </row>
    <row r="121" spans="1:6" x14ac:dyDescent="0.2">
      <c r="A121" s="42">
        <v>4</v>
      </c>
      <c r="B121" s="25" t="s">
        <v>234</v>
      </c>
      <c r="C121" s="26">
        <v>1632513426</v>
      </c>
      <c r="D121" s="26">
        <v>2679407458</v>
      </c>
      <c r="E121" s="26">
        <v>0</v>
      </c>
      <c r="F121" s="26">
        <v>1046894032</v>
      </c>
    </row>
    <row r="122" spans="1:6" x14ac:dyDescent="0.2">
      <c r="A122" s="42">
        <v>5</v>
      </c>
      <c r="B122" s="25" t="s">
        <v>396</v>
      </c>
      <c r="C122" s="26">
        <v>0</v>
      </c>
      <c r="D122" s="26">
        <v>0</v>
      </c>
      <c r="E122" s="26">
        <v>0</v>
      </c>
      <c r="F122" s="26">
        <v>0</v>
      </c>
    </row>
    <row r="123" spans="1:6" x14ac:dyDescent="0.2">
      <c r="A123" s="42">
        <v>8</v>
      </c>
      <c r="B123" s="25" t="s">
        <v>424</v>
      </c>
      <c r="C123" s="26">
        <v>0</v>
      </c>
      <c r="D123" s="26">
        <v>0</v>
      </c>
      <c r="E123" s="26">
        <v>0</v>
      </c>
      <c r="F123" s="26">
        <v>0</v>
      </c>
    </row>
    <row r="124" spans="1:6" x14ac:dyDescent="0.2">
      <c r="A124" s="42">
        <v>9</v>
      </c>
      <c r="B124" s="25" t="s">
        <v>450</v>
      </c>
      <c r="C124" s="26">
        <v>0</v>
      </c>
      <c r="D124" s="26">
        <v>0</v>
      </c>
      <c r="E124" s="26">
        <v>0</v>
      </c>
      <c r="F124" s="26">
        <v>0</v>
      </c>
    </row>
    <row r="125" spans="1:6" x14ac:dyDescent="0.2">
      <c r="A125" s="24" t="s">
        <v>452</v>
      </c>
      <c r="B125" s="24"/>
      <c r="C125" s="41">
        <v>3252091466</v>
      </c>
      <c r="D125" s="41">
        <v>3252091466</v>
      </c>
      <c r="E125" s="41">
        <v>0</v>
      </c>
      <c r="F125" s="41">
        <v>0</v>
      </c>
    </row>
    <row r="126" spans="1:6" x14ac:dyDescent="0.2">
      <c r="A126" s="24"/>
      <c r="B126" s="24"/>
      <c r="C126" s="41"/>
      <c r="D126" s="41"/>
      <c r="E126" s="41"/>
      <c r="F126" s="41"/>
    </row>
    <row r="127" spans="1:6" x14ac:dyDescent="0.2">
      <c r="A127" s="24" t="s">
        <v>453</v>
      </c>
      <c r="B127" s="24"/>
      <c r="C127" s="41">
        <v>3252091466</v>
      </c>
      <c r="D127" s="41">
        <v>3252091466</v>
      </c>
      <c r="E127" s="41">
        <v>0</v>
      </c>
      <c r="F127" s="41">
        <v>0</v>
      </c>
    </row>
    <row r="128" spans="1:6" x14ac:dyDescent="0.2">
      <c r="A128" s="24" t="s">
        <v>454</v>
      </c>
      <c r="B128" s="24"/>
      <c r="C128" s="41">
        <v>0</v>
      </c>
      <c r="D128" s="41">
        <v>0</v>
      </c>
      <c r="E128" s="41">
        <v>0</v>
      </c>
      <c r="F128" s="41">
        <v>0</v>
      </c>
    </row>
    <row r="129" spans="1:6" x14ac:dyDescent="0.2">
      <c r="A129" s="24" t="s">
        <v>455</v>
      </c>
      <c r="B129" s="24"/>
      <c r="C129" s="41">
        <v>0</v>
      </c>
      <c r="D129" s="41">
        <v>0</v>
      </c>
      <c r="E129" s="41">
        <v>0</v>
      </c>
      <c r="F129" s="41">
        <v>0</v>
      </c>
    </row>
    <row r="130" spans="1:6" x14ac:dyDescent="0.2">
      <c r="A130" s="24" t="s">
        <v>456</v>
      </c>
      <c r="B130" s="24"/>
      <c r="C130" s="41">
        <v>0</v>
      </c>
      <c r="D130" s="41">
        <v>0</v>
      </c>
      <c r="E130" s="41">
        <v>0</v>
      </c>
      <c r="F130" s="41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E11E4-BE9F-4872-B8AB-7A69A551721C}">
  <sheetPr>
    <tabColor theme="7" tint="0.79998168889431442"/>
  </sheetPr>
  <dimension ref="A2:E208"/>
  <sheetViews>
    <sheetView workbookViewId="0">
      <pane ySplit="8" topLeftCell="A66" activePane="bottomLeft" state="frozen"/>
      <selection pane="bottomLeft" activeCell="D182" sqref="D182"/>
    </sheetView>
  </sheetViews>
  <sheetFormatPr defaultRowHeight="12.75" x14ac:dyDescent="0.2"/>
  <cols>
    <col min="2" max="2" width="70.85546875" bestFit="1" customWidth="1"/>
    <col min="3" max="5" width="11.7109375" bestFit="1" customWidth="1"/>
  </cols>
  <sheetData>
    <row r="2" spans="1:5" x14ac:dyDescent="0.2">
      <c r="A2" s="105" t="s">
        <v>2101</v>
      </c>
      <c r="B2" s="106"/>
      <c r="C2" s="95"/>
      <c r="D2" s="95"/>
      <c r="E2" s="95"/>
    </row>
    <row r="3" spans="1:5" x14ac:dyDescent="0.2">
      <c r="A3" s="107" t="s">
        <v>1800</v>
      </c>
      <c r="B3" s="108"/>
      <c r="C3" s="95"/>
      <c r="D3" s="95"/>
      <c r="E3" s="95"/>
    </row>
    <row r="4" spans="1:5" x14ac:dyDescent="0.2">
      <c r="A4" s="107" t="s">
        <v>459</v>
      </c>
      <c r="B4" s="108"/>
      <c r="C4" s="95"/>
      <c r="D4" s="95"/>
      <c r="E4" s="95"/>
    </row>
    <row r="5" spans="1:5" x14ac:dyDescent="0.2">
      <c r="A5" s="107" t="s">
        <v>2102</v>
      </c>
      <c r="B5" s="108"/>
      <c r="C5" s="95"/>
      <c r="D5" s="95"/>
      <c r="E5" s="95"/>
    </row>
    <row r="6" spans="1:5" x14ac:dyDescent="0.2">
      <c r="A6" s="109" t="s">
        <v>460</v>
      </c>
      <c r="B6" s="110"/>
      <c r="C6" s="95"/>
      <c r="D6" s="95"/>
      <c r="E6" s="95"/>
    </row>
    <row r="8" spans="1:5" ht="22.5" x14ac:dyDescent="0.2">
      <c r="A8" s="111" t="s">
        <v>1407</v>
      </c>
      <c r="B8" s="111" t="s">
        <v>1408</v>
      </c>
      <c r="C8" s="111" t="s">
        <v>1409</v>
      </c>
      <c r="D8" s="111" t="s">
        <v>1410</v>
      </c>
      <c r="E8" s="111" t="s">
        <v>1411</v>
      </c>
    </row>
    <row r="9" spans="1:5" x14ac:dyDescent="0.2">
      <c r="A9" s="98" t="s">
        <v>1412</v>
      </c>
      <c r="B9" s="99" t="s">
        <v>1413</v>
      </c>
      <c r="C9" s="99"/>
      <c r="D9" s="99"/>
      <c r="E9" s="99">
        <v>682140617</v>
      </c>
    </row>
    <row r="10" spans="1:5" x14ac:dyDescent="0.2">
      <c r="A10" s="96" t="s">
        <v>1414</v>
      </c>
      <c r="B10" s="97" t="s">
        <v>1415</v>
      </c>
      <c r="C10" s="97"/>
      <c r="D10" s="97"/>
      <c r="E10" s="97">
        <v>113295</v>
      </c>
    </row>
    <row r="11" spans="1:5" x14ac:dyDescent="0.2">
      <c r="A11" s="96" t="s">
        <v>2103</v>
      </c>
      <c r="B11" s="97" t="s">
        <v>2104</v>
      </c>
      <c r="C11" s="97"/>
      <c r="D11" s="97"/>
      <c r="E11" s="97">
        <v>0</v>
      </c>
    </row>
    <row r="12" spans="1:5" x14ac:dyDescent="0.2">
      <c r="A12" s="96" t="s">
        <v>2105</v>
      </c>
      <c r="B12" s="97" t="s">
        <v>2106</v>
      </c>
      <c r="C12" s="97"/>
      <c r="D12" s="97"/>
      <c r="E12" s="97">
        <v>0</v>
      </c>
    </row>
    <row r="13" spans="1:5" x14ac:dyDescent="0.2">
      <c r="A13" s="96" t="s">
        <v>2107</v>
      </c>
      <c r="B13" s="97" t="s">
        <v>2108</v>
      </c>
      <c r="C13" s="97"/>
      <c r="D13" s="97"/>
      <c r="E13" s="97">
        <v>0</v>
      </c>
    </row>
    <row r="14" spans="1:5" x14ac:dyDescent="0.2">
      <c r="A14" s="96" t="s">
        <v>2109</v>
      </c>
      <c r="B14" s="97" t="s">
        <v>2110</v>
      </c>
      <c r="C14" s="97"/>
      <c r="D14" s="97"/>
      <c r="E14" s="97">
        <v>113295</v>
      </c>
    </row>
    <row r="15" spans="1:5" x14ac:dyDescent="0.2">
      <c r="A15" s="100" t="s">
        <v>482</v>
      </c>
      <c r="B15" s="101" t="s">
        <v>1416</v>
      </c>
      <c r="C15" s="101">
        <v>1133066</v>
      </c>
      <c r="D15" s="101">
        <v>0</v>
      </c>
      <c r="E15" s="101"/>
    </row>
    <row r="16" spans="1:5" x14ac:dyDescent="0.2">
      <c r="A16" s="100" t="s">
        <v>482</v>
      </c>
      <c r="B16" s="101" t="s">
        <v>1417</v>
      </c>
      <c r="C16" s="101">
        <v>0</v>
      </c>
      <c r="D16" s="101">
        <v>1019771</v>
      </c>
      <c r="E16" s="101"/>
    </row>
    <row r="17" spans="1:5" x14ac:dyDescent="0.2">
      <c r="A17" s="96" t="s">
        <v>2111</v>
      </c>
      <c r="B17" s="97" t="s">
        <v>2112</v>
      </c>
      <c r="C17" s="97"/>
      <c r="D17" s="97"/>
      <c r="E17" s="97">
        <v>0</v>
      </c>
    </row>
    <row r="18" spans="1:5" x14ac:dyDescent="0.2">
      <c r="A18" s="96" t="s">
        <v>2113</v>
      </c>
      <c r="B18" s="97" t="s">
        <v>2114</v>
      </c>
      <c r="C18" s="97"/>
      <c r="D18" s="97"/>
      <c r="E18" s="97">
        <v>0</v>
      </c>
    </row>
    <row r="19" spans="1:5" x14ac:dyDescent="0.2">
      <c r="A19" s="102" t="s">
        <v>2115</v>
      </c>
      <c r="B19" s="103" t="s">
        <v>2116</v>
      </c>
      <c r="C19" s="103"/>
      <c r="D19" s="103"/>
      <c r="E19" s="103">
        <v>0</v>
      </c>
    </row>
    <row r="20" spans="1:5" x14ac:dyDescent="0.2">
      <c r="A20" s="96" t="s">
        <v>1418</v>
      </c>
      <c r="B20" s="97" t="s">
        <v>1419</v>
      </c>
      <c r="C20" s="97"/>
      <c r="D20" s="97"/>
      <c r="E20" s="97">
        <v>679027322</v>
      </c>
    </row>
    <row r="21" spans="1:5" x14ac:dyDescent="0.2">
      <c r="A21" s="96" t="s">
        <v>2103</v>
      </c>
      <c r="B21" s="97" t="s">
        <v>2117</v>
      </c>
      <c r="C21" s="97"/>
      <c r="D21" s="97"/>
      <c r="E21" s="97">
        <v>81942276</v>
      </c>
    </row>
    <row r="22" spans="1:5" x14ac:dyDescent="0.2">
      <c r="A22" s="100" t="s">
        <v>482</v>
      </c>
      <c r="B22" s="101" t="s">
        <v>1420</v>
      </c>
      <c r="C22" s="101">
        <v>2000000</v>
      </c>
      <c r="D22" s="101">
        <v>0</v>
      </c>
      <c r="E22" s="101"/>
    </row>
    <row r="23" spans="1:5" x14ac:dyDescent="0.2">
      <c r="A23" s="100" t="s">
        <v>482</v>
      </c>
      <c r="B23" s="101" t="s">
        <v>1421</v>
      </c>
      <c r="C23" s="101">
        <v>8452062</v>
      </c>
      <c r="D23" s="101">
        <v>0</v>
      </c>
      <c r="E23" s="101"/>
    </row>
    <row r="24" spans="1:5" x14ac:dyDescent="0.2">
      <c r="A24" s="100" t="s">
        <v>482</v>
      </c>
      <c r="B24" s="101" t="s">
        <v>1422</v>
      </c>
      <c r="C24" s="101">
        <v>0</v>
      </c>
      <c r="D24" s="101">
        <v>2699071</v>
      </c>
      <c r="E24" s="101"/>
    </row>
    <row r="25" spans="1:5" x14ac:dyDescent="0.2">
      <c r="A25" s="100" t="s">
        <v>482</v>
      </c>
      <c r="B25" s="101" t="s">
        <v>1423</v>
      </c>
      <c r="C25" s="101">
        <v>3108001</v>
      </c>
      <c r="D25" s="101">
        <v>0</v>
      </c>
      <c r="E25" s="101"/>
    </row>
    <row r="26" spans="1:5" x14ac:dyDescent="0.2">
      <c r="A26" s="100" t="s">
        <v>482</v>
      </c>
      <c r="B26" s="101" t="s">
        <v>1424</v>
      </c>
      <c r="C26" s="101">
        <v>4973000</v>
      </c>
      <c r="D26" s="101">
        <v>0</v>
      </c>
      <c r="E26" s="101"/>
    </row>
    <row r="27" spans="1:5" x14ac:dyDescent="0.2">
      <c r="A27" s="100" t="s">
        <v>482</v>
      </c>
      <c r="B27" s="101" t="s">
        <v>1425</v>
      </c>
      <c r="C27" s="101">
        <v>6543000</v>
      </c>
      <c r="D27" s="101">
        <v>0</v>
      </c>
      <c r="E27" s="101"/>
    </row>
    <row r="28" spans="1:5" x14ac:dyDescent="0.2">
      <c r="A28" s="100" t="s">
        <v>482</v>
      </c>
      <c r="B28" s="101" t="s">
        <v>1426</v>
      </c>
      <c r="C28" s="101">
        <v>3237632</v>
      </c>
      <c r="D28" s="101">
        <v>0</v>
      </c>
      <c r="E28" s="101"/>
    </row>
    <row r="29" spans="1:5" x14ac:dyDescent="0.2">
      <c r="A29" s="100" t="s">
        <v>482</v>
      </c>
      <c r="B29" s="101" t="s">
        <v>1427</v>
      </c>
      <c r="C29" s="101">
        <v>1596000</v>
      </c>
      <c r="D29" s="101">
        <v>0</v>
      </c>
      <c r="E29" s="101"/>
    </row>
    <row r="30" spans="1:5" x14ac:dyDescent="0.2">
      <c r="A30" s="100" t="s">
        <v>482</v>
      </c>
      <c r="B30" s="101" t="s">
        <v>1428</v>
      </c>
      <c r="C30" s="101">
        <v>5817158</v>
      </c>
      <c r="D30" s="101">
        <v>0</v>
      </c>
      <c r="E30" s="101"/>
    </row>
    <row r="31" spans="1:5" x14ac:dyDescent="0.2">
      <c r="A31" s="100" t="s">
        <v>482</v>
      </c>
      <c r="B31" s="101" t="s">
        <v>1429</v>
      </c>
      <c r="C31" s="101">
        <v>5271112</v>
      </c>
      <c r="D31" s="101">
        <v>0</v>
      </c>
      <c r="E31" s="101"/>
    </row>
    <row r="32" spans="1:5" x14ac:dyDescent="0.2">
      <c r="A32" s="100" t="s">
        <v>482</v>
      </c>
      <c r="B32" s="101" t="s">
        <v>1430</v>
      </c>
      <c r="C32" s="101">
        <v>1225514</v>
      </c>
      <c r="D32" s="101">
        <v>0</v>
      </c>
      <c r="E32" s="101"/>
    </row>
    <row r="33" spans="1:5" x14ac:dyDescent="0.2">
      <c r="A33" s="100" t="s">
        <v>482</v>
      </c>
      <c r="B33" s="101" t="s">
        <v>1431</v>
      </c>
      <c r="C33" s="101">
        <v>74291121</v>
      </c>
      <c r="D33" s="101">
        <v>0</v>
      </c>
      <c r="E33" s="101"/>
    </row>
    <row r="34" spans="1:5" x14ac:dyDescent="0.2">
      <c r="A34" s="100" t="s">
        <v>482</v>
      </c>
      <c r="B34" s="101" t="s">
        <v>1432</v>
      </c>
      <c r="C34" s="101">
        <v>0</v>
      </c>
      <c r="D34" s="101">
        <v>31873253</v>
      </c>
      <c r="E34" s="101"/>
    </row>
    <row r="35" spans="1:5" x14ac:dyDescent="0.2">
      <c r="A35" s="96" t="s">
        <v>2105</v>
      </c>
      <c r="B35" s="97" t="s">
        <v>2118</v>
      </c>
      <c r="C35" s="97"/>
      <c r="D35" s="97"/>
      <c r="E35" s="97">
        <v>33483</v>
      </c>
    </row>
    <row r="36" spans="1:5" x14ac:dyDescent="0.2">
      <c r="A36" s="100" t="s">
        <v>482</v>
      </c>
      <c r="B36" s="101" t="s">
        <v>1433</v>
      </c>
      <c r="C36" s="101">
        <v>218845</v>
      </c>
      <c r="D36" s="101">
        <v>0</v>
      </c>
      <c r="E36" s="101"/>
    </row>
    <row r="37" spans="1:5" x14ac:dyDescent="0.2">
      <c r="A37" s="100" t="s">
        <v>482</v>
      </c>
      <c r="B37" s="101" t="s">
        <v>1434</v>
      </c>
      <c r="C37" s="101">
        <v>0</v>
      </c>
      <c r="D37" s="101">
        <v>185362</v>
      </c>
      <c r="E37" s="101"/>
    </row>
    <row r="38" spans="1:5" x14ac:dyDescent="0.2">
      <c r="A38" s="96" t="s">
        <v>2107</v>
      </c>
      <c r="B38" s="97" t="s">
        <v>2119</v>
      </c>
      <c r="C38" s="97"/>
      <c r="D38" s="97"/>
      <c r="E38" s="97">
        <v>572519676</v>
      </c>
    </row>
    <row r="39" spans="1:5" x14ac:dyDescent="0.2">
      <c r="A39" s="100" t="s">
        <v>482</v>
      </c>
      <c r="B39" s="101" t="s">
        <v>1435</v>
      </c>
      <c r="C39" s="101">
        <v>123361714</v>
      </c>
      <c r="D39" s="101">
        <v>0</v>
      </c>
      <c r="E39" s="101"/>
    </row>
    <row r="40" spans="1:5" x14ac:dyDescent="0.2">
      <c r="A40" s="100" t="s">
        <v>482</v>
      </c>
      <c r="B40" s="101" t="s">
        <v>1436</v>
      </c>
      <c r="C40" s="101">
        <v>2899265</v>
      </c>
      <c r="D40" s="101">
        <v>0</v>
      </c>
      <c r="E40" s="101"/>
    </row>
    <row r="41" spans="1:5" x14ac:dyDescent="0.2">
      <c r="A41" s="100" t="s">
        <v>482</v>
      </c>
      <c r="B41" s="101" t="s">
        <v>1437</v>
      </c>
      <c r="C41" s="101">
        <v>3641455</v>
      </c>
      <c r="D41" s="101">
        <v>0</v>
      </c>
      <c r="E41" s="101"/>
    </row>
    <row r="42" spans="1:5" x14ac:dyDescent="0.2">
      <c r="A42" s="100" t="s">
        <v>482</v>
      </c>
      <c r="B42" s="101" t="s">
        <v>1438</v>
      </c>
      <c r="C42" s="101">
        <v>576842</v>
      </c>
      <c r="D42" s="101">
        <v>0</v>
      </c>
      <c r="E42" s="101"/>
    </row>
    <row r="43" spans="1:5" x14ac:dyDescent="0.2">
      <c r="A43" s="100" t="s">
        <v>482</v>
      </c>
      <c r="B43" s="101" t="s">
        <v>1439</v>
      </c>
      <c r="C43" s="101">
        <v>974882639</v>
      </c>
      <c r="D43" s="101">
        <v>0</v>
      </c>
      <c r="E43" s="101"/>
    </row>
    <row r="44" spans="1:5" x14ac:dyDescent="0.2">
      <c r="A44" s="100" t="s">
        <v>482</v>
      </c>
      <c r="B44" s="101" t="s">
        <v>1440</v>
      </c>
      <c r="C44" s="101">
        <v>115067530</v>
      </c>
      <c r="D44" s="101">
        <v>0</v>
      </c>
      <c r="E44" s="101"/>
    </row>
    <row r="45" spans="1:5" x14ac:dyDescent="0.2">
      <c r="A45" s="100" t="s">
        <v>482</v>
      </c>
      <c r="B45" s="101" t="s">
        <v>1441</v>
      </c>
      <c r="C45" s="101">
        <v>18317475</v>
      </c>
      <c r="D45" s="101">
        <v>0</v>
      </c>
      <c r="E45" s="101"/>
    </row>
    <row r="46" spans="1:5" x14ac:dyDescent="0.2">
      <c r="A46" s="100" t="s">
        <v>482</v>
      </c>
      <c r="B46" s="101" t="s">
        <v>1442</v>
      </c>
      <c r="C46" s="101">
        <v>3897272</v>
      </c>
      <c r="D46" s="101">
        <v>0</v>
      </c>
      <c r="E46" s="101"/>
    </row>
    <row r="47" spans="1:5" x14ac:dyDescent="0.2">
      <c r="A47" s="100" t="s">
        <v>482</v>
      </c>
      <c r="B47" s="101" t="s">
        <v>1443</v>
      </c>
      <c r="C47" s="101">
        <v>0</v>
      </c>
      <c r="D47" s="101">
        <v>2368534</v>
      </c>
      <c r="E47" s="101"/>
    </row>
    <row r="48" spans="1:5" x14ac:dyDescent="0.2">
      <c r="A48" s="100" t="s">
        <v>482</v>
      </c>
      <c r="B48" s="101" t="s">
        <v>1444</v>
      </c>
      <c r="C48" s="101">
        <v>0</v>
      </c>
      <c r="D48" s="101">
        <v>116731871</v>
      </c>
      <c r="E48" s="101"/>
    </row>
    <row r="49" spans="1:5" x14ac:dyDescent="0.2">
      <c r="A49" s="100" t="s">
        <v>482</v>
      </c>
      <c r="B49" s="101" t="s">
        <v>1445</v>
      </c>
      <c r="C49" s="101">
        <v>0</v>
      </c>
      <c r="D49" s="101">
        <v>3717865</v>
      </c>
      <c r="E49" s="101"/>
    </row>
    <row r="50" spans="1:5" x14ac:dyDescent="0.2">
      <c r="A50" s="100" t="s">
        <v>482</v>
      </c>
      <c r="B50" s="101" t="s">
        <v>1446</v>
      </c>
      <c r="C50" s="101">
        <v>0</v>
      </c>
      <c r="D50" s="101">
        <v>15037937</v>
      </c>
      <c r="E50" s="101"/>
    </row>
    <row r="51" spans="1:5" x14ac:dyDescent="0.2">
      <c r="A51" s="100" t="s">
        <v>482</v>
      </c>
      <c r="B51" s="101" t="s">
        <v>1447</v>
      </c>
      <c r="C51" s="101">
        <v>0</v>
      </c>
      <c r="D51" s="101">
        <v>448252933</v>
      </c>
      <c r="E51" s="101"/>
    </row>
    <row r="52" spans="1:5" x14ac:dyDescent="0.2">
      <c r="A52" s="100" t="s">
        <v>482</v>
      </c>
      <c r="B52" s="101" t="s">
        <v>1448</v>
      </c>
      <c r="C52" s="101">
        <v>0</v>
      </c>
      <c r="D52" s="101">
        <v>80118104</v>
      </c>
      <c r="E52" s="101"/>
    </row>
    <row r="53" spans="1:5" x14ac:dyDescent="0.2">
      <c r="A53" s="100" t="s">
        <v>482</v>
      </c>
      <c r="B53" s="101" t="s">
        <v>1449</v>
      </c>
      <c r="C53" s="101">
        <v>0</v>
      </c>
      <c r="D53" s="101">
        <v>3897272</v>
      </c>
      <c r="E53" s="101"/>
    </row>
    <row r="54" spans="1:5" x14ac:dyDescent="0.2">
      <c r="A54" s="96" t="s">
        <v>2109</v>
      </c>
      <c r="B54" s="97" t="s">
        <v>2120</v>
      </c>
      <c r="C54" s="97"/>
      <c r="D54" s="97"/>
      <c r="E54" s="97">
        <v>0</v>
      </c>
    </row>
    <row r="55" spans="1:5" x14ac:dyDescent="0.2">
      <c r="A55" s="96" t="s">
        <v>2111</v>
      </c>
      <c r="B55" s="97" t="s">
        <v>2121</v>
      </c>
      <c r="C55" s="97"/>
      <c r="D55" s="97"/>
      <c r="E55" s="97">
        <v>23031887</v>
      </c>
    </row>
    <row r="56" spans="1:5" x14ac:dyDescent="0.2">
      <c r="A56" s="100" t="s">
        <v>482</v>
      </c>
      <c r="B56" s="101" t="s">
        <v>1450</v>
      </c>
      <c r="C56" s="101">
        <v>11239501</v>
      </c>
      <c r="D56" s="101">
        <v>0</v>
      </c>
      <c r="E56" s="101"/>
    </row>
    <row r="57" spans="1:5" x14ac:dyDescent="0.2">
      <c r="A57" s="100" t="s">
        <v>482</v>
      </c>
      <c r="B57" s="101" t="s">
        <v>1451</v>
      </c>
      <c r="C57" s="101">
        <v>11792386</v>
      </c>
      <c r="D57" s="101">
        <v>0</v>
      </c>
      <c r="E57" s="101"/>
    </row>
    <row r="58" spans="1:5" x14ac:dyDescent="0.2">
      <c r="A58" s="96" t="s">
        <v>2113</v>
      </c>
      <c r="B58" s="97" t="s">
        <v>2122</v>
      </c>
      <c r="C58" s="97"/>
      <c r="D58" s="97"/>
      <c r="E58" s="97">
        <v>1500000</v>
      </c>
    </row>
    <row r="59" spans="1:5" x14ac:dyDescent="0.2">
      <c r="A59" s="100" t="s">
        <v>482</v>
      </c>
      <c r="B59" s="101" t="s">
        <v>1452</v>
      </c>
      <c r="C59" s="101">
        <v>1500000</v>
      </c>
      <c r="D59" s="101">
        <v>0</v>
      </c>
      <c r="E59" s="101"/>
    </row>
    <row r="60" spans="1:5" x14ac:dyDescent="0.2">
      <c r="A60" s="102" t="s">
        <v>2115</v>
      </c>
      <c r="B60" s="103" t="s">
        <v>2123</v>
      </c>
      <c r="C60" s="103"/>
      <c r="D60" s="103"/>
      <c r="E60" s="103">
        <v>0</v>
      </c>
    </row>
    <row r="61" spans="1:5" x14ac:dyDescent="0.2">
      <c r="A61" s="96" t="s">
        <v>1453</v>
      </c>
      <c r="B61" s="97" t="s">
        <v>1454</v>
      </c>
      <c r="C61" s="97"/>
      <c r="D61" s="97"/>
      <c r="E61" s="97">
        <v>3000000</v>
      </c>
    </row>
    <row r="62" spans="1:5" x14ac:dyDescent="0.2">
      <c r="A62" s="96" t="s">
        <v>2103</v>
      </c>
      <c r="B62" s="97" t="s">
        <v>2124</v>
      </c>
      <c r="C62" s="97"/>
      <c r="D62" s="97"/>
      <c r="E62" s="97">
        <v>3000000</v>
      </c>
    </row>
    <row r="63" spans="1:5" x14ac:dyDescent="0.2">
      <c r="A63" s="100" t="s">
        <v>482</v>
      </c>
      <c r="B63" s="101" t="s">
        <v>1455</v>
      </c>
      <c r="C63" s="101">
        <v>3000000</v>
      </c>
      <c r="D63" s="101">
        <v>0</v>
      </c>
      <c r="E63" s="101"/>
    </row>
    <row r="64" spans="1:5" x14ac:dyDescent="0.2">
      <c r="A64" s="96" t="s">
        <v>2105</v>
      </c>
      <c r="B64" s="97" t="s">
        <v>2125</v>
      </c>
      <c r="C64" s="97"/>
      <c r="D64" s="97"/>
      <c r="E64" s="97">
        <v>0</v>
      </c>
    </row>
    <row r="65" spans="1:5" x14ac:dyDescent="0.2">
      <c r="A65" s="96" t="s">
        <v>2107</v>
      </c>
      <c r="B65" s="97" t="s">
        <v>2126</v>
      </c>
      <c r="C65" s="97"/>
      <c r="D65" s="97"/>
      <c r="E65" s="97">
        <v>0</v>
      </c>
    </row>
    <row r="66" spans="1:5" x14ac:dyDescent="0.2">
      <c r="A66" s="96" t="s">
        <v>2109</v>
      </c>
      <c r="B66" s="97" t="s">
        <v>2127</v>
      </c>
      <c r="C66" s="97"/>
      <c r="D66" s="97"/>
      <c r="E66" s="97">
        <v>0</v>
      </c>
    </row>
    <row r="67" spans="1:5" x14ac:dyDescent="0.2">
      <c r="A67" s="96" t="s">
        <v>2111</v>
      </c>
      <c r="B67" s="97" t="s">
        <v>2128</v>
      </c>
      <c r="C67" s="97"/>
      <c r="D67" s="97"/>
      <c r="E67" s="97">
        <v>0</v>
      </c>
    </row>
    <row r="68" spans="1:5" x14ac:dyDescent="0.2">
      <c r="A68" s="96" t="s">
        <v>2113</v>
      </c>
      <c r="B68" s="97" t="s">
        <v>2129</v>
      </c>
      <c r="C68" s="97"/>
      <c r="D68" s="97"/>
      <c r="E68" s="97">
        <v>0</v>
      </c>
    </row>
    <row r="69" spans="1:5" x14ac:dyDescent="0.2">
      <c r="A69" s="96" t="s">
        <v>2115</v>
      </c>
      <c r="B69" s="97" t="s">
        <v>2130</v>
      </c>
      <c r="C69" s="97"/>
      <c r="D69" s="97"/>
      <c r="E69" s="97">
        <v>0</v>
      </c>
    </row>
    <row r="70" spans="1:5" x14ac:dyDescent="0.2">
      <c r="A70" s="96" t="s">
        <v>2131</v>
      </c>
      <c r="B70" s="97" t="s">
        <v>2132</v>
      </c>
      <c r="C70" s="97"/>
      <c r="D70" s="97"/>
      <c r="E70" s="97">
        <v>0</v>
      </c>
    </row>
    <row r="71" spans="1:5" x14ac:dyDescent="0.2">
      <c r="A71" s="96" t="s">
        <v>2133</v>
      </c>
      <c r="B71" s="97" t="s">
        <v>2134</v>
      </c>
      <c r="C71" s="97"/>
      <c r="D71" s="97"/>
      <c r="E71" s="97">
        <v>0</v>
      </c>
    </row>
    <row r="72" spans="1:5" x14ac:dyDescent="0.2">
      <c r="A72" s="102" t="s">
        <v>2135</v>
      </c>
      <c r="B72" s="103" t="s">
        <v>2136</v>
      </c>
      <c r="C72" s="103"/>
      <c r="D72" s="103"/>
      <c r="E72" s="103">
        <v>0</v>
      </c>
    </row>
    <row r="73" spans="1:5" x14ac:dyDescent="0.2">
      <c r="A73" s="96" t="s">
        <v>1470</v>
      </c>
      <c r="B73" s="97" t="s">
        <v>2137</v>
      </c>
      <c r="C73" s="97"/>
      <c r="D73" s="97"/>
      <c r="E73" s="97">
        <v>0</v>
      </c>
    </row>
    <row r="74" spans="1:5" x14ac:dyDescent="0.2">
      <c r="A74" s="102" t="s">
        <v>2103</v>
      </c>
      <c r="B74" s="103" t="s">
        <v>2138</v>
      </c>
      <c r="C74" s="103"/>
      <c r="D74" s="103"/>
      <c r="E74" s="103">
        <v>0</v>
      </c>
    </row>
    <row r="75" spans="1:5" x14ac:dyDescent="0.2">
      <c r="A75" s="98" t="s">
        <v>1456</v>
      </c>
      <c r="B75" s="99" t="s">
        <v>1457</v>
      </c>
      <c r="C75" s="99"/>
      <c r="D75" s="99"/>
      <c r="E75" s="99">
        <v>236510099</v>
      </c>
    </row>
    <row r="76" spans="1:5" x14ac:dyDescent="0.2">
      <c r="A76" s="96" t="s">
        <v>1414</v>
      </c>
      <c r="B76" s="97" t="s">
        <v>1458</v>
      </c>
      <c r="C76" s="97"/>
      <c r="D76" s="97"/>
      <c r="E76" s="97">
        <v>0</v>
      </c>
    </row>
    <row r="77" spans="1:5" x14ac:dyDescent="0.2">
      <c r="A77" s="96" t="s">
        <v>2103</v>
      </c>
      <c r="B77" s="97" t="s">
        <v>2139</v>
      </c>
      <c r="C77" s="97"/>
      <c r="D77" s="97"/>
      <c r="E77" s="97">
        <v>0</v>
      </c>
    </row>
    <row r="78" spans="1:5" x14ac:dyDescent="0.2">
      <c r="A78" s="96" t="s">
        <v>2105</v>
      </c>
      <c r="B78" s="97" t="s">
        <v>2140</v>
      </c>
      <c r="C78" s="97"/>
      <c r="D78" s="97"/>
      <c r="E78" s="97">
        <v>0</v>
      </c>
    </row>
    <row r="79" spans="1:5" x14ac:dyDescent="0.2">
      <c r="A79" s="96" t="s">
        <v>2107</v>
      </c>
      <c r="B79" s="97" t="s">
        <v>2141</v>
      </c>
      <c r="C79" s="97"/>
      <c r="D79" s="97"/>
      <c r="E79" s="97">
        <v>0</v>
      </c>
    </row>
    <row r="80" spans="1:5" x14ac:dyDescent="0.2">
      <c r="A80" s="96" t="s">
        <v>2109</v>
      </c>
      <c r="B80" s="97" t="s">
        <v>2142</v>
      </c>
      <c r="C80" s="97"/>
      <c r="D80" s="97"/>
      <c r="E80" s="97">
        <v>0</v>
      </c>
    </row>
    <row r="81" spans="1:5" x14ac:dyDescent="0.2">
      <c r="A81" s="96" t="s">
        <v>2111</v>
      </c>
      <c r="B81" s="97" t="s">
        <v>2143</v>
      </c>
      <c r="C81" s="97"/>
      <c r="D81" s="97"/>
      <c r="E81" s="97">
        <v>0</v>
      </c>
    </row>
    <row r="82" spans="1:5" x14ac:dyDescent="0.2">
      <c r="A82" s="102" t="s">
        <v>2113</v>
      </c>
      <c r="B82" s="103" t="s">
        <v>2144</v>
      </c>
      <c r="C82" s="103"/>
      <c r="D82" s="103"/>
      <c r="E82" s="103">
        <v>0</v>
      </c>
    </row>
    <row r="83" spans="1:5" x14ac:dyDescent="0.2">
      <c r="A83" s="96" t="s">
        <v>1418</v>
      </c>
      <c r="B83" s="97" t="s">
        <v>1459</v>
      </c>
      <c r="C83" s="97"/>
      <c r="D83" s="97"/>
      <c r="E83" s="97">
        <v>13295012</v>
      </c>
    </row>
    <row r="84" spans="1:5" x14ac:dyDescent="0.2">
      <c r="A84" s="96" t="s">
        <v>2103</v>
      </c>
      <c r="B84" s="97" t="s">
        <v>2145</v>
      </c>
      <c r="C84" s="97"/>
      <c r="D84" s="97"/>
      <c r="E84" s="97">
        <v>6929153</v>
      </c>
    </row>
    <row r="85" spans="1:5" x14ac:dyDescent="0.2">
      <c r="A85" s="100" t="s">
        <v>482</v>
      </c>
      <c r="B85" s="101" t="s">
        <v>1460</v>
      </c>
      <c r="C85" s="101">
        <v>6765117</v>
      </c>
      <c r="D85" s="101">
        <v>0</v>
      </c>
      <c r="E85" s="101"/>
    </row>
    <row r="86" spans="1:5" x14ac:dyDescent="0.2">
      <c r="A86" s="100" t="s">
        <v>482</v>
      </c>
      <c r="B86" s="101" t="s">
        <v>1461</v>
      </c>
      <c r="C86" s="101">
        <v>164036</v>
      </c>
      <c r="D86" s="101">
        <v>0</v>
      </c>
      <c r="E86" s="101"/>
    </row>
    <row r="87" spans="1:5" x14ac:dyDescent="0.2">
      <c r="A87" s="96" t="s">
        <v>2105</v>
      </c>
      <c r="B87" s="97" t="s">
        <v>2146</v>
      </c>
      <c r="C87" s="97"/>
      <c r="D87" s="97"/>
      <c r="E87" s="97">
        <v>0</v>
      </c>
    </row>
    <row r="88" spans="1:5" x14ac:dyDescent="0.2">
      <c r="A88" s="96" t="s">
        <v>2107</v>
      </c>
      <c r="B88" s="97" t="s">
        <v>2147</v>
      </c>
      <c r="C88" s="97"/>
      <c r="D88" s="97"/>
      <c r="E88" s="97">
        <v>0</v>
      </c>
    </row>
    <row r="89" spans="1:5" x14ac:dyDescent="0.2">
      <c r="A89" s="96" t="s">
        <v>2109</v>
      </c>
      <c r="B89" s="97" t="s">
        <v>2148</v>
      </c>
      <c r="C89" s="97"/>
      <c r="D89" s="97"/>
      <c r="E89" s="97">
        <v>0</v>
      </c>
    </row>
    <row r="90" spans="1:5" x14ac:dyDescent="0.2">
      <c r="A90" s="96" t="s">
        <v>2111</v>
      </c>
      <c r="B90" s="97" t="s">
        <v>2149</v>
      </c>
      <c r="C90" s="97"/>
      <c r="D90" s="97"/>
      <c r="E90" s="97">
        <v>0</v>
      </c>
    </row>
    <row r="91" spans="1:5" x14ac:dyDescent="0.2">
      <c r="A91" s="96" t="s">
        <v>2113</v>
      </c>
      <c r="B91" s="97" t="s">
        <v>2150</v>
      </c>
      <c r="C91" s="97"/>
      <c r="D91" s="97"/>
      <c r="E91" s="97">
        <v>6365859</v>
      </c>
    </row>
    <row r="92" spans="1:5" x14ac:dyDescent="0.2">
      <c r="A92" s="100" t="s">
        <v>482</v>
      </c>
      <c r="B92" s="101" t="s">
        <v>2151</v>
      </c>
      <c r="C92" s="101">
        <v>1050600</v>
      </c>
      <c r="D92" s="101">
        <v>0</v>
      </c>
      <c r="E92" s="101"/>
    </row>
    <row r="93" spans="1:5" x14ac:dyDescent="0.2">
      <c r="A93" s="100" t="s">
        <v>482</v>
      </c>
      <c r="B93" s="101" t="s">
        <v>1462</v>
      </c>
      <c r="C93" s="101">
        <v>54206</v>
      </c>
      <c r="D93" s="101">
        <v>0</v>
      </c>
      <c r="E93" s="101"/>
    </row>
    <row r="94" spans="1:5" x14ac:dyDescent="0.2">
      <c r="A94" s="100" t="s">
        <v>482</v>
      </c>
      <c r="B94" s="101" t="s">
        <v>2152</v>
      </c>
      <c r="C94" s="101">
        <v>62504</v>
      </c>
      <c r="D94" s="101">
        <v>0</v>
      </c>
      <c r="E94" s="101"/>
    </row>
    <row r="95" spans="1:5" x14ac:dyDescent="0.2">
      <c r="A95" s="100" t="s">
        <v>482</v>
      </c>
      <c r="B95" s="101" t="s">
        <v>1463</v>
      </c>
      <c r="C95" s="101">
        <v>4428095</v>
      </c>
      <c r="D95" s="101">
        <v>0</v>
      </c>
      <c r="E95" s="101"/>
    </row>
    <row r="96" spans="1:5" x14ac:dyDescent="0.2">
      <c r="A96" s="100" t="s">
        <v>482</v>
      </c>
      <c r="B96" s="101" t="s">
        <v>1464</v>
      </c>
      <c r="C96" s="101">
        <v>405354</v>
      </c>
      <c r="D96" s="101">
        <v>0</v>
      </c>
      <c r="E96" s="101"/>
    </row>
    <row r="97" spans="1:5" x14ac:dyDescent="0.2">
      <c r="A97" s="100" t="s">
        <v>482</v>
      </c>
      <c r="B97" s="101" t="s">
        <v>1465</v>
      </c>
      <c r="C97" s="101">
        <v>318358</v>
      </c>
      <c r="D97" s="101">
        <v>0</v>
      </c>
      <c r="E97" s="101"/>
    </row>
    <row r="98" spans="1:5" x14ac:dyDescent="0.2">
      <c r="A98" s="100" t="s">
        <v>482</v>
      </c>
      <c r="B98" s="101" t="s">
        <v>1466</v>
      </c>
      <c r="C98" s="101">
        <v>46000</v>
      </c>
      <c r="D98" s="101">
        <v>0</v>
      </c>
      <c r="E98" s="101"/>
    </row>
    <row r="99" spans="1:5" x14ac:dyDescent="0.2">
      <c r="A99" s="100" t="s">
        <v>482</v>
      </c>
      <c r="B99" s="101" t="s">
        <v>2153</v>
      </c>
      <c r="C99" s="101">
        <v>742</v>
      </c>
      <c r="D99" s="101">
        <v>0</v>
      </c>
      <c r="E99" s="101"/>
    </row>
    <row r="100" spans="1:5" x14ac:dyDescent="0.2">
      <c r="A100" s="96" t="s">
        <v>2115</v>
      </c>
      <c r="B100" s="97" t="s">
        <v>2154</v>
      </c>
      <c r="C100" s="97"/>
      <c r="D100" s="97"/>
      <c r="E100" s="97">
        <v>0</v>
      </c>
    </row>
    <row r="101" spans="1:5" x14ac:dyDescent="0.2">
      <c r="A101" s="102" t="s">
        <v>2131</v>
      </c>
      <c r="B101" s="103" t="s">
        <v>2155</v>
      </c>
      <c r="C101" s="103"/>
      <c r="D101" s="103"/>
      <c r="E101" s="103">
        <v>0</v>
      </c>
    </row>
    <row r="102" spans="1:5" x14ac:dyDescent="0.2">
      <c r="A102" s="96" t="s">
        <v>1453</v>
      </c>
      <c r="B102" s="97" t="s">
        <v>1469</v>
      </c>
      <c r="C102" s="97"/>
      <c r="D102" s="97"/>
      <c r="E102" s="97">
        <v>0</v>
      </c>
    </row>
    <row r="103" spans="1:5" x14ac:dyDescent="0.2">
      <c r="A103" s="96" t="s">
        <v>2103</v>
      </c>
      <c r="B103" s="97" t="s">
        <v>2156</v>
      </c>
      <c r="C103" s="97"/>
      <c r="D103" s="97"/>
      <c r="E103" s="97">
        <v>0</v>
      </c>
    </row>
    <row r="104" spans="1:5" x14ac:dyDescent="0.2">
      <c r="A104" s="96" t="s">
        <v>2105</v>
      </c>
      <c r="B104" s="97" t="s">
        <v>2157</v>
      </c>
      <c r="C104" s="97"/>
      <c r="D104" s="97"/>
      <c r="E104" s="97">
        <v>0</v>
      </c>
    </row>
    <row r="105" spans="1:5" x14ac:dyDescent="0.2">
      <c r="A105" s="96" t="s">
        <v>2107</v>
      </c>
      <c r="B105" s="97" t="s">
        <v>2158</v>
      </c>
      <c r="C105" s="97"/>
      <c r="D105" s="97"/>
      <c r="E105" s="97">
        <v>0</v>
      </c>
    </row>
    <row r="106" spans="1:5" x14ac:dyDescent="0.2">
      <c r="A106" s="96" t="s">
        <v>2109</v>
      </c>
      <c r="B106" s="97" t="s">
        <v>2159</v>
      </c>
      <c r="C106" s="97"/>
      <c r="D106" s="97"/>
      <c r="E106" s="97">
        <v>0</v>
      </c>
    </row>
    <row r="107" spans="1:5" x14ac:dyDescent="0.2">
      <c r="A107" s="96" t="s">
        <v>2111</v>
      </c>
      <c r="B107" s="97" t="s">
        <v>2160</v>
      </c>
      <c r="C107" s="97"/>
      <c r="D107" s="97"/>
      <c r="E107" s="97">
        <v>0</v>
      </c>
    </row>
    <row r="108" spans="1:5" x14ac:dyDescent="0.2">
      <c r="A108" s="102" t="s">
        <v>2113</v>
      </c>
      <c r="B108" s="103" t="s">
        <v>2161</v>
      </c>
      <c r="C108" s="103"/>
      <c r="D108" s="103"/>
      <c r="E108" s="103">
        <v>0</v>
      </c>
    </row>
    <row r="109" spans="1:5" x14ac:dyDescent="0.2">
      <c r="A109" s="96" t="s">
        <v>1470</v>
      </c>
      <c r="B109" s="97" t="s">
        <v>1471</v>
      </c>
      <c r="C109" s="97"/>
      <c r="D109" s="97"/>
      <c r="E109" s="97">
        <v>223215087</v>
      </c>
    </row>
    <row r="110" spans="1:5" x14ac:dyDescent="0.2">
      <c r="A110" s="96" t="s">
        <v>2103</v>
      </c>
      <c r="B110" s="97" t="s">
        <v>2162</v>
      </c>
      <c r="C110" s="97"/>
      <c r="D110" s="97"/>
      <c r="E110" s="97">
        <v>1067420</v>
      </c>
    </row>
    <row r="111" spans="1:5" x14ac:dyDescent="0.2">
      <c r="A111" s="100" t="s">
        <v>482</v>
      </c>
      <c r="B111" s="101" t="s">
        <v>1472</v>
      </c>
      <c r="C111" s="101">
        <v>25630</v>
      </c>
      <c r="D111" s="101">
        <v>0</v>
      </c>
      <c r="E111" s="101"/>
    </row>
    <row r="112" spans="1:5" x14ac:dyDescent="0.2">
      <c r="A112" s="100" t="s">
        <v>482</v>
      </c>
      <c r="B112" s="101" t="s">
        <v>1473</v>
      </c>
      <c r="C112" s="101">
        <v>517132</v>
      </c>
      <c r="D112" s="101">
        <v>0</v>
      </c>
      <c r="E112" s="101"/>
    </row>
    <row r="113" spans="1:5" x14ac:dyDescent="0.2">
      <c r="A113" s="100" t="s">
        <v>482</v>
      </c>
      <c r="B113" s="101" t="s">
        <v>1474</v>
      </c>
      <c r="C113" s="101">
        <v>127963</v>
      </c>
      <c r="D113" s="101">
        <v>0</v>
      </c>
      <c r="E113" s="101"/>
    </row>
    <row r="114" spans="1:5" x14ac:dyDescent="0.2">
      <c r="A114" s="100" t="s">
        <v>482</v>
      </c>
      <c r="B114" s="101" t="s">
        <v>1475</v>
      </c>
      <c r="C114" s="101">
        <v>396695</v>
      </c>
      <c r="D114" s="101">
        <v>0</v>
      </c>
      <c r="E114" s="101"/>
    </row>
    <row r="115" spans="1:5" x14ac:dyDescent="0.2">
      <c r="A115" s="96" t="s">
        <v>2105</v>
      </c>
      <c r="B115" s="97" t="s">
        <v>2163</v>
      </c>
      <c r="C115" s="97"/>
      <c r="D115" s="97"/>
      <c r="E115" s="97">
        <v>222147667</v>
      </c>
    </row>
    <row r="116" spans="1:5" x14ac:dyDescent="0.2">
      <c r="A116" s="100" t="s">
        <v>482</v>
      </c>
      <c r="B116" s="101" t="s">
        <v>2164</v>
      </c>
      <c r="C116" s="101">
        <v>2014232</v>
      </c>
      <c r="D116" s="101">
        <v>0</v>
      </c>
      <c r="E116" s="101"/>
    </row>
    <row r="117" spans="1:5" x14ac:dyDescent="0.2">
      <c r="A117" s="100" t="s">
        <v>482</v>
      </c>
      <c r="B117" s="101" t="s">
        <v>1476</v>
      </c>
      <c r="C117" s="101">
        <v>210826718</v>
      </c>
      <c r="D117" s="101">
        <v>0</v>
      </c>
      <c r="E117" s="101"/>
    </row>
    <row r="118" spans="1:5" x14ac:dyDescent="0.2">
      <c r="A118" s="100" t="s">
        <v>482</v>
      </c>
      <c r="B118" s="101" t="s">
        <v>1477</v>
      </c>
      <c r="C118" s="101">
        <v>9263375</v>
      </c>
      <c r="D118" s="101">
        <v>0</v>
      </c>
      <c r="E118" s="101"/>
    </row>
    <row r="119" spans="1:5" x14ac:dyDescent="0.2">
      <c r="A119" s="100" t="s">
        <v>482</v>
      </c>
      <c r="B119" s="101" t="s">
        <v>1478</v>
      </c>
      <c r="C119" s="101">
        <v>43342</v>
      </c>
      <c r="D119" s="101">
        <v>0</v>
      </c>
      <c r="E119" s="101"/>
    </row>
    <row r="120" spans="1:5" x14ac:dyDescent="0.2">
      <c r="A120" s="98" t="s">
        <v>1479</v>
      </c>
      <c r="B120" s="99" t="s">
        <v>1480</v>
      </c>
      <c r="C120" s="99"/>
      <c r="D120" s="99"/>
      <c r="E120" s="99">
        <v>1067006</v>
      </c>
    </row>
    <row r="121" spans="1:5" x14ac:dyDescent="0.2">
      <c r="A121" s="96" t="s">
        <v>2105</v>
      </c>
      <c r="B121" s="97" t="s">
        <v>2165</v>
      </c>
      <c r="C121" s="97"/>
      <c r="D121" s="97"/>
      <c r="E121" s="97">
        <v>0</v>
      </c>
    </row>
    <row r="122" spans="1:5" x14ac:dyDescent="0.2">
      <c r="A122" s="96" t="s">
        <v>2105</v>
      </c>
      <c r="B122" s="97" t="s">
        <v>2166</v>
      </c>
      <c r="C122" s="97"/>
      <c r="D122" s="97"/>
      <c r="E122" s="97">
        <v>1067006</v>
      </c>
    </row>
    <row r="123" spans="1:5" x14ac:dyDescent="0.2">
      <c r="A123" s="100" t="s">
        <v>482</v>
      </c>
      <c r="B123" s="101" t="s">
        <v>1481</v>
      </c>
      <c r="C123" s="101">
        <v>1067006</v>
      </c>
      <c r="D123" s="101">
        <v>0</v>
      </c>
      <c r="E123" s="101"/>
    </row>
    <row r="124" spans="1:5" x14ac:dyDescent="0.2">
      <c r="A124" s="102" t="s">
        <v>2107</v>
      </c>
      <c r="B124" s="103" t="s">
        <v>2167</v>
      </c>
      <c r="C124" s="103"/>
      <c r="D124" s="103"/>
      <c r="E124" s="103">
        <v>0</v>
      </c>
    </row>
    <row r="125" spans="1:5" x14ac:dyDescent="0.2">
      <c r="A125" s="98" t="s">
        <v>482</v>
      </c>
      <c r="B125" s="99" t="s">
        <v>1482</v>
      </c>
      <c r="C125" s="99"/>
      <c r="D125" s="99"/>
      <c r="E125" s="99">
        <v>919717722</v>
      </c>
    </row>
    <row r="126" spans="1:5" x14ac:dyDescent="0.2">
      <c r="A126" s="98" t="s">
        <v>1483</v>
      </c>
      <c r="B126" s="99" t="s">
        <v>1484</v>
      </c>
      <c r="C126" s="99"/>
      <c r="D126" s="99"/>
      <c r="E126" s="99">
        <v>59712602.43</v>
      </c>
    </row>
    <row r="127" spans="1:5" x14ac:dyDescent="0.2">
      <c r="A127" s="96" t="s">
        <v>1414</v>
      </c>
      <c r="B127" s="97" t="s">
        <v>1485</v>
      </c>
      <c r="C127" s="97"/>
      <c r="D127" s="97"/>
      <c r="E127" s="97">
        <v>0</v>
      </c>
    </row>
    <row r="128" spans="1:5" x14ac:dyDescent="0.2">
      <c r="A128" s="96" t="s">
        <v>1418</v>
      </c>
      <c r="B128" s="97" t="s">
        <v>1486</v>
      </c>
      <c r="C128" s="97"/>
      <c r="D128" s="97"/>
      <c r="E128" s="97">
        <v>0</v>
      </c>
    </row>
    <row r="129" spans="1:5" x14ac:dyDescent="0.2">
      <c r="A129" s="96" t="s">
        <v>1453</v>
      </c>
      <c r="B129" s="97" t="s">
        <v>1487</v>
      </c>
      <c r="C129" s="97"/>
      <c r="D129" s="97"/>
      <c r="E129" s="97">
        <v>0</v>
      </c>
    </row>
    <row r="130" spans="1:5" x14ac:dyDescent="0.2">
      <c r="A130" s="96" t="s">
        <v>1470</v>
      </c>
      <c r="B130" s="97" t="s">
        <v>1488</v>
      </c>
      <c r="C130" s="97"/>
      <c r="D130" s="97"/>
      <c r="E130" s="97">
        <v>58735951.850000001</v>
      </c>
    </row>
    <row r="131" spans="1:5" x14ac:dyDescent="0.2">
      <c r="A131" s="100" t="s">
        <v>482</v>
      </c>
      <c r="B131" s="101" t="s">
        <v>1489</v>
      </c>
      <c r="C131" s="101">
        <v>0</v>
      </c>
      <c r="D131" s="101">
        <v>58735951.850000001</v>
      </c>
      <c r="E131" s="101"/>
    </row>
    <row r="132" spans="1:5" x14ac:dyDescent="0.2">
      <c r="A132" s="102" t="s">
        <v>1490</v>
      </c>
      <c r="B132" s="103" t="s">
        <v>1491</v>
      </c>
      <c r="C132" s="103"/>
      <c r="D132" s="103"/>
      <c r="E132" s="103">
        <v>0</v>
      </c>
    </row>
    <row r="133" spans="1:5" x14ac:dyDescent="0.2">
      <c r="A133" s="96" t="s">
        <v>1492</v>
      </c>
      <c r="B133" s="97" t="s">
        <v>1493</v>
      </c>
      <c r="C133" s="97"/>
      <c r="D133" s="97"/>
      <c r="E133" s="97">
        <v>0</v>
      </c>
    </row>
    <row r="134" spans="1:5" x14ac:dyDescent="0.2">
      <c r="A134" s="96" t="s">
        <v>2103</v>
      </c>
      <c r="B134" s="97" t="s">
        <v>2168</v>
      </c>
      <c r="C134" s="97"/>
      <c r="D134" s="97"/>
      <c r="E134" s="97">
        <v>0</v>
      </c>
    </row>
    <row r="135" spans="1:5" x14ac:dyDescent="0.2">
      <c r="A135" s="96" t="s">
        <v>2105</v>
      </c>
      <c r="B135" s="97" t="s">
        <v>2169</v>
      </c>
      <c r="C135" s="97"/>
      <c r="D135" s="97"/>
      <c r="E135" s="97">
        <v>0</v>
      </c>
    </row>
    <row r="136" spans="1:5" x14ac:dyDescent="0.2">
      <c r="A136" s="102" t="s">
        <v>1494</v>
      </c>
      <c r="B136" s="103" t="s">
        <v>1495</v>
      </c>
      <c r="C136" s="103"/>
      <c r="D136" s="103"/>
      <c r="E136" s="103">
        <v>976650.58</v>
      </c>
    </row>
    <row r="137" spans="1:5" x14ac:dyDescent="0.2">
      <c r="A137" s="98" t="s">
        <v>1496</v>
      </c>
      <c r="B137" s="99" t="s">
        <v>1497</v>
      </c>
      <c r="C137" s="99"/>
      <c r="D137" s="99"/>
      <c r="E137" s="99">
        <v>0</v>
      </c>
    </row>
    <row r="138" spans="1:5" x14ac:dyDescent="0.2">
      <c r="A138" s="96" t="s">
        <v>2103</v>
      </c>
      <c r="B138" s="97" t="s">
        <v>2170</v>
      </c>
      <c r="C138" s="97"/>
      <c r="D138" s="97"/>
      <c r="E138" s="97">
        <v>0</v>
      </c>
    </row>
    <row r="139" spans="1:5" x14ac:dyDescent="0.2">
      <c r="A139" s="96" t="s">
        <v>2105</v>
      </c>
      <c r="B139" s="97" t="s">
        <v>2171</v>
      </c>
      <c r="C139" s="97"/>
      <c r="D139" s="97"/>
      <c r="E139" s="97">
        <v>0</v>
      </c>
    </row>
    <row r="140" spans="1:5" x14ac:dyDescent="0.2">
      <c r="A140" s="102" t="s">
        <v>2107</v>
      </c>
      <c r="B140" s="103" t="s">
        <v>2172</v>
      </c>
      <c r="C140" s="103"/>
      <c r="D140" s="103"/>
      <c r="E140" s="103">
        <v>0</v>
      </c>
    </row>
    <row r="141" spans="1:5" x14ac:dyDescent="0.2">
      <c r="A141" s="98" t="s">
        <v>1498</v>
      </c>
      <c r="B141" s="99" t="s">
        <v>1499</v>
      </c>
      <c r="C141" s="99"/>
      <c r="D141" s="99"/>
      <c r="E141" s="99">
        <v>18276163.57</v>
      </c>
    </row>
    <row r="142" spans="1:5" x14ac:dyDescent="0.2">
      <c r="A142" s="96" t="s">
        <v>1414</v>
      </c>
      <c r="B142" s="97" t="s">
        <v>1500</v>
      </c>
      <c r="C142" s="97"/>
      <c r="D142" s="97"/>
      <c r="E142" s="97">
        <v>0</v>
      </c>
    </row>
    <row r="143" spans="1:5" x14ac:dyDescent="0.2">
      <c r="A143" s="96" t="s">
        <v>2103</v>
      </c>
      <c r="B143" s="97" t="s">
        <v>2173</v>
      </c>
      <c r="C143" s="97"/>
      <c r="D143" s="97"/>
      <c r="E143" s="97">
        <v>0</v>
      </c>
    </row>
    <row r="144" spans="1:5" x14ac:dyDescent="0.2">
      <c r="A144" s="96" t="s">
        <v>2105</v>
      </c>
      <c r="B144" s="97" t="s">
        <v>2174</v>
      </c>
      <c r="C144" s="97"/>
      <c r="D144" s="97"/>
      <c r="E144" s="97">
        <v>0</v>
      </c>
    </row>
    <row r="145" spans="1:5" x14ac:dyDescent="0.2">
      <c r="A145" s="96" t="s">
        <v>2107</v>
      </c>
      <c r="B145" s="97" t="s">
        <v>2175</v>
      </c>
      <c r="C145" s="97"/>
      <c r="D145" s="97"/>
      <c r="E145" s="97">
        <v>0</v>
      </c>
    </row>
    <row r="146" spans="1:5" x14ac:dyDescent="0.2">
      <c r="A146" s="102" t="s">
        <v>2109</v>
      </c>
      <c r="B146" s="103" t="s">
        <v>2176</v>
      </c>
      <c r="C146" s="103"/>
      <c r="D146" s="103"/>
      <c r="E146" s="103">
        <v>0</v>
      </c>
    </row>
    <row r="147" spans="1:5" x14ac:dyDescent="0.2">
      <c r="A147" s="96" t="s">
        <v>1418</v>
      </c>
      <c r="B147" s="97" t="s">
        <v>1501</v>
      </c>
      <c r="C147" s="97"/>
      <c r="D147" s="97"/>
      <c r="E147" s="97">
        <v>0</v>
      </c>
    </row>
    <row r="148" spans="1:5" x14ac:dyDescent="0.2">
      <c r="A148" s="96" t="s">
        <v>2103</v>
      </c>
      <c r="B148" s="97" t="s">
        <v>2177</v>
      </c>
      <c r="C148" s="97"/>
      <c r="D148" s="97"/>
      <c r="E148" s="97">
        <v>0</v>
      </c>
    </row>
    <row r="149" spans="1:5" x14ac:dyDescent="0.2">
      <c r="A149" s="96" t="s">
        <v>2105</v>
      </c>
      <c r="B149" s="97" t="s">
        <v>2178</v>
      </c>
      <c r="C149" s="97"/>
      <c r="D149" s="97"/>
      <c r="E149" s="97">
        <v>0</v>
      </c>
    </row>
    <row r="150" spans="1:5" x14ac:dyDescent="0.2">
      <c r="A150" s="96" t="s">
        <v>2107</v>
      </c>
      <c r="B150" s="97" t="s">
        <v>2179</v>
      </c>
      <c r="C150" s="97"/>
      <c r="D150" s="97"/>
      <c r="E150" s="97">
        <v>0</v>
      </c>
    </row>
    <row r="151" spans="1:5" x14ac:dyDescent="0.2">
      <c r="A151" s="96" t="s">
        <v>2109</v>
      </c>
      <c r="B151" s="97" t="s">
        <v>2180</v>
      </c>
      <c r="C151" s="97"/>
      <c r="D151" s="97"/>
      <c r="E151" s="97">
        <v>0</v>
      </c>
    </row>
    <row r="152" spans="1:5" x14ac:dyDescent="0.2">
      <c r="A152" s="96" t="s">
        <v>2111</v>
      </c>
      <c r="B152" s="97" t="s">
        <v>2181</v>
      </c>
      <c r="C152" s="97"/>
      <c r="D152" s="97"/>
      <c r="E152" s="97">
        <v>0</v>
      </c>
    </row>
    <row r="153" spans="1:5" x14ac:dyDescent="0.2">
      <c r="A153" s="96" t="s">
        <v>2113</v>
      </c>
      <c r="B153" s="97" t="s">
        <v>2182</v>
      </c>
      <c r="C153" s="97"/>
      <c r="D153" s="97"/>
      <c r="E153" s="97">
        <v>0</v>
      </c>
    </row>
    <row r="154" spans="1:5" x14ac:dyDescent="0.2">
      <c r="A154" s="96" t="s">
        <v>2115</v>
      </c>
      <c r="B154" s="97" t="s">
        <v>2183</v>
      </c>
      <c r="C154" s="97"/>
      <c r="D154" s="97"/>
      <c r="E154" s="97">
        <v>0</v>
      </c>
    </row>
    <row r="155" spans="1:5" x14ac:dyDescent="0.2">
      <c r="A155" s="96" t="s">
        <v>2131</v>
      </c>
      <c r="B155" s="97" t="s">
        <v>2184</v>
      </c>
      <c r="C155" s="97"/>
      <c r="D155" s="97"/>
      <c r="E155" s="97">
        <v>0</v>
      </c>
    </row>
    <row r="156" spans="1:5" x14ac:dyDescent="0.2">
      <c r="A156" s="96" t="s">
        <v>2133</v>
      </c>
      <c r="B156" s="97" t="s">
        <v>2185</v>
      </c>
      <c r="C156" s="97"/>
      <c r="D156" s="97"/>
      <c r="E156" s="97">
        <v>0</v>
      </c>
    </row>
    <row r="157" spans="1:5" x14ac:dyDescent="0.2">
      <c r="A157" s="102" t="s">
        <v>2135</v>
      </c>
      <c r="B157" s="103" t="s">
        <v>2186</v>
      </c>
      <c r="C157" s="103"/>
      <c r="D157" s="103"/>
      <c r="E157" s="103">
        <v>0</v>
      </c>
    </row>
    <row r="158" spans="1:5" x14ac:dyDescent="0.2">
      <c r="A158" s="96" t="s">
        <v>1453</v>
      </c>
      <c r="B158" s="97" t="s">
        <v>1502</v>
      </c>
      <c r="C158" s="97"/>
      <c r="D158" s="97"/>
      <c r="E158" s="97">
        <v>18276163.57</v>
      </c>
    </row>
    <row r="159" spans="1:5" x14ac:dyDescent="0.2">
      <c r="A159" s="96" t="s">
        <v>2103</v>
      </c>
      <c r="B159" s="97" t="s">
        <v>2187</v>
      </c>
      <c r="C159" s="97"/>
      <c r="D159" s="97"/>
      <c r="E159" s="97">
        <v>0</v>
      </c>
    </row>
    <row r="160" spans="1:5" x14ac:dyDescent="0.2">
      <c r="A160" s="96" t="s">
        <v>2188</v>
      </c>
      <c r="B160" s="97" t="s">
        <v>2189</v>
      </c>
      <c r="C160" s="97"/>
      <c r="D160" s="97"/>
      <c r="E160" s="97">
        <v>0</v>
      </c>
    </row>
    <row r="161" spans="1:5" x14ac:dyDescent="0.2">
      <c r="A161" s="96" t="s">
        <v>2105</v>
      </c>
      <c r="B161" s="97" t="s">
        <v>2190</v>
      </c>
      <c r="C161" s="97"/>
      <c r="D161" s="97"/>
      <c r="E161" s="97">
        <v>0</v>
      </c>
    </row>
    <row r="162" spans="1:5" x14ac:dyDescent="0.2">
      <c r="A162" s="96" t="s">
        <v>2107</v>
      </c>
      <c r="B162" s="97" t="s">
        <v>2191</v>
      </c>
      <c r="C162" s="97"/>
      <c r="D162" s="97"/>
      <c r="E162" s="97">
        <v>0</v>
      </c>
    </row>
    <row r="163" spans="1:5" x14ac:dyDescent="0.2">
      <c r="A163" s="96" t="s">
        <v>2109</v>
      </c>
      <c r="B163" s="97" t="s">
        <v>2192</v>
      </c>
      <c r="C163" s="97"/>
      <c r="D163" s="97"/>
      <c r="E163" s="97">
        <v>5335989.01</v>
      </c>
    </row>
    <row r="164" spans="1:5" x14ac:dyDescent="0.2">
      <c r="A164" s="100" t="s">
        <v>482</v>
      </c>
      <c r="B164" s="101" t="s">
        <v>1466</v>
      </c>
      <c r="C164" s="101">
        <v>0</v>
      </c>
      <c r="D164" s="101">
        <v>3234996.01</v>
      </c>
      <c r="E164" s="101"/>
    </row>
    <row r="165" spans="1:5" x14ac:dyDescent="0.2">
      <c r="A165" s="100" t="s">
        <v>482</v>
      </c>
      <c r="B165" s="101" t="s">
        <v>1467</v>
      </c>
      <c r="C165" s="101">
        <v>0</v>
      </c>
      <c r="D165" s="101">
        <v>2100993</v>
      </c>
      <c r="E165" s="101"/>
    </row>
    <row r="166" spans="1:5" x14ac:dyDescent="0.2">
      <c r="A166" s="96" t="s">
        <v>2111</v>
      </c>
      <c r="B166" s="97" t="s">
        <v>2193</v>
      </c>
      <c r="C166" s="97"/>
      <c r="D166" s="97"/>
      <c r="E166" s="97">
        <v>0</v>
      </c>
    </row>
    <row r="167" spans="1:5" x14ac:dyDescent="0.2">
      <c r="A167" s="96" t="s">
        <v>2113</v>
      </c>
      <c r="B167" s="97" t="s">
        <v>2194</v>
      </c>
      <c r="C167" s="97"/>
      <c r="D167" s="97"/>
      <c r="E167" s="97">
        <v>0</v>
      </c>
    </row>
    <row r="168" spans="1:5" x14ac:dyDescent="0.2">
      <c r="A168" s="96" t="s">
        <v>2115</v>
      </c>
      <c r="B168" s="97" t="s">
        <v>2195</v>
      </c>
      <c r="C168" s="97"/>
      <c r="D168" s="97"/>
      <c r="E168" s="97">
        <v>0</v>
      </c>
    </row>
    <row r="169" spans="1:5" x14ac:dyDescent="0.2">
      <c r="A169" s="96" t="s">
        <v>2131</v>
      </c>
      <c r="B169" s="97" t="s">
        <v>2196</v>
      </c>
      <c r="C169" s="97"/>
      <c r="D169" s="97"/>
      <c r="E169" s="97">
        <v>0</v>
      </c>
    </row>
    <row r="170" spans="1:5" x14ac:dyDescent="0.2">
      <c r="A170" s="96" t="s">
        <v>2133</v>
      </c>
      <c r="B170" s="97" t="s">
        <v>2197</v>
      </c>
      <c r="C170" s="97"/>
      <c r="D170" s="97"/>
      <c r="E170" s="97">
        <v>12940174.560000001</v>
      </c>
    </row>
    <row r="171" spans="1:5" x14ac:dyDescent="0.2">
      <c r="A171" s="100" t="s">
        <v>482</v>
      </c>
      <c r="B171" s="101" t="s">
        <v>1460</v>
      </c>
      <c r="C171" s="101">
        <v>0</v>
      </c>
      <c r="D171" s="101">
        <v>593363</v>
      </c>
      <c r="E171" s="101"/>
    </row>
    <row r="172" spans="1:5" x14ac:dyDescent="0.2">
      <c r="A172" s="100" t="s">
        <v>482</v>
      </c>
      <c r="B172" s="101" t="s">
        <v>1468</v>
      </c>
      <c r="C172" s="101">
        <v>0</v>
      </c>
      <c r="D172" s="101">
        <v>1036473</v>
      </c>
      <c r="E172" s="101"/>
    </row>
    <row r="173" spans="1:5" x14ac:dyDescent="0.2">
      <c r="A173" s="96" t="s">
        <v>482</v>
      </c>
      <c r="B173" s="104" t="s">
        <v>1503</v>
      </c>
      <c r="C173" s="104">
        <v>0</v>
      </c>
      <c r="D173" s="104">
        <v>1036473</v>
      </c>
      <c r="E173" s="97"/>
    </row>
    <row r="174" spans="1:5" x14ac:dyDescent="0.2">
      <c r="A174" s="100" t="s">
        <v>482</v>
      </c>
      <c r="B174" s="101" t="s">
        <v>1468</v>
      </c>
      <c r="C174" s="101">
        <v>0</v>
      </c>
      <c r="D174" s="101">
        <v>265000</v>
      </c>
      <c r="E174" s="101"/>
    </row>
    <row r="175" spans="1:5" x14ac:dyDescent="0.2">
      <c r="A175" s="96" t="s">
        <v>482</v>
      </c>
      <c r="B175" s="104" t="s">
        <v>1504</v>
      </c>
      <c r="C175" s="104">
        <v>0</v>
      </c>
      <c r="D175" s="104">
        <v>265000</v>
      </c>
      <c r="E175" s="97"/>
    </row>
    <row r="176" spans="1:5" x14ac:dyDescent="0.2">
      <c r="A176" s="100" t="s">
        <v>482</v>
      </c>
      <c r="B176" s="101" t="s">
        <v>1468</v>
      </c>
      <c r="C176" s="101">
        <v>0</v>
      </c>
      <c r="D176" s="101">
        <v>35000</v>
      </c>
      <c r="E176" s="101"/>
    </row>
    <row r="177" spans="1:5" x14ac:dyDescent="0.2">
      <c r="A177" s="96" t="s">
        <v>482</v>
      </c>
      <c r="B177" s="104" t="s">
        <v>2198</v>
      </c>
      <c r="C177" s="104">
        <v>0</v>
      </c>
      <c r="D177" s="104">
        <v>35000</v>
      </c>
      <c r="E177" s="97"/>
    </row>
    <row r="178" spans="1:5" x14ac:dyDescent="0.2">
      <c r="A178" s="100" t="s">
        <v>482</v>
      </c>
      <c r="B178" s="101" t="s">
        <v>1468</v>
      </c>
      <c r="C178" s="101">
        <v>0</v>
      </c>
      <c r="D178" s="101">
        <v>911254</v>
      </c>
      <c r="E178" s="101"/>
    </row>
    <row r="179" spans="1:5" x14ac:dyDescent="0.2">
      <c r="A179" s="96" t="s">
        <v>482</v>
      </c>
      <c r="B179" s="104" t="s">
        <v>1505</v>
      </c>
      <c r="C179" s="104">
        <v>0</v>
      </c>
      <c r="D179" s="104">
        <v>911254</v>
      </c>
      <c r="E179" s="97"/>
    </row>
    <row r="180" spans="1:5" x14ac:dyDescent="0.2">
      <c r="A180" s="100" t="s">
        <v>482</v>
      </c>
      <c r="B180" s="101" t="s">
        <v>1506</v>
      </c>
      <c r="C180" s="101">
        <v>0</v>
      </c>
      <c r="D180" s="101">
        <v>117701</v>
      </c>
      <c r="E180" s="101"/>
    </row>
    <row r="181" spans="1:5" x14ac:dyDescent="0.2">
      <c r="A181" s="100" t="s">
        <v>482</v>
      </c>
      <c r="B181" s="101" t="s">
        <v>1507</v>
      </c>
      <c r="C181" s="101">
        <v>0</v>
      </c>
      <c r="D181" s="101">
        <v>2655127.56</v>
      </c>
      <c r="E181" s="101"/>
    </row>
    <row r="182" spans="1:5" x14ac:dyDescent="0.2">
      <c r="A182" s="100" t="s">
        <v>482</v>
      </c>
      <c r="B182" s="101" t="s">
        <v>1508</v>
      </c>
      <c r="C182" s="101">
        <v>0</v>
      </c>
      <c r="D182" s="101">
        <v>6090574</v>
      </c>
      <c r="E182" s="101"/>
    </row>
    <row r="183" spans="1:5" x14ac:dyDescent="0.2">
      <c r="A183" s="100" t="s">
        <v>482</v>
      </c>
      <c r="B183" s="101" t="s">
        <v>1509</v>
      </c>
      <c r="C183" s="101">
        <v>0</v>
      </c>
      <c r="D183" s="101">
        <v>1235682</v>
      </c>
      <c r="E183" s="101"/>
    </row>
    <row r="184" spans="1:5" x14ac:dyDescent="0.2">
      <c r="A184" s="96" t="s">
        <v>2135</v>
      </c>
      <c r="B184" s="97" t="s">
        <v>2199</v>
      </c>
      <c r="C184" s="97"/>
      <c r="D184" s="97"/>
      <c r="E184" s="97">
        <v>0</v>
      </c>
    </row>
    <row r="185" spans="1:5" x14ac:dyDescent="0.2">
      <c r="A185" s="102" t="s">
        <v>2200</v>
      </c>
      <c r="B185" s="103" t="s">
        <v>2201</v>
      </c>
      <c r="C185" s="103"/>
      <c r="D185" s="103"/>
      <c r="E185" s="103">
        <v>0</v>
      </c>
    </row>
    <row r="186" spans="1:5" x14ac:dyDescent="0.2">
      <c r="A186" s="98" t="s">
        <v>1510</v>
      </c>
      <c r="B186" s="99" t="s">
        <v>1511</v>
      </c>
      <c r="C186" s="99"/>
      <c r="D186" s="99"/>
      <c r="E186" s="99">
        <v>841728956</v>
      </c>
    </row>
    <row r="187" spans="1:5" x14ac:dyDescent="0.2">
      <c r="A187" s="96" t="s">
        <v>2103</v>
      </c>
      <c r="B187" s="97" t="s">
        <v>2202</v>
      </c>
      <c r="C187" s="97"/>
      <c r="D187" s="97"/>
      <c r="E187" s="97">
        <v>694227737</v>
      </c>
    </row>
    <row r="188" spans="1:5" x14ac:dyDescent="0.2">
      <c r="A188" s="100" t="s">
        <v>482</v>
      </c>
      <c r="B188" s="101" t="s">
        <v>1512</v>
      </c>
      <c r="C188" s="101">
        <v>0</v>
      </c>
      <c r="D188" s="101">
        <v>421330696</v>
      </c>
      <c r="E188" s="101"/>
    </row>
    <row r="189" spans="1:5" x14ac:dyDescent="0.2">
      <c r="A189" s="100" t="s">
        <v>482</v>
      </c>
      <c r="B189" s="101" t="s">
        <v>1513</v>
      </c>
      <c r="C189" s="101">
        <v>0</v>
      </c>
      <c r="D189" s="101">
        <v>17630845</v>
      </c>
      <c r="E189" s="101"/>
    </row>
    <row r="190" spans="1:5" x14ac:dyDescent="0.2">
      <c r="A190" s="100" t="s">
        <v>482</v>
      </c>
      <c r="B190" s="101" t="s">
        <v>2203</v>
      </c>
      <c r="C190" s="101">
        <v>0</v>
      </c>
      <c r="D190" s="101">
        <v>88350282</v>
      </c>
      <c r="E190" s="101"/>
    </row>
    <row r="191" spans="1:5" x14ac:dyDescent="0.2">
      <c r="A191" s="100" t="s">
        <v>482</v>
      </c>
      <c r="B191" s="101" t="s">
        <v>2204</v>
      </c>
      <c r="C191" s="101">
        <v>0</v>
      </c>
      <c r="D191" s="101">
        <v>64535787</v>
      </c>
      <c r="E191" s="101"/>
    </row>
    <row r="192" spans="1:5" x14ac:dyDescent="0.2">
      <c r="A192" s="100" t="s">
        <v>482</v>
      </c>
      <c r="B192" s="101" t="s">
        <v>1514</v>
      </c>
      <c r="C192" s="101">
        <v>0</v>
      </c>
      <c r="D192" s="101">
        <v>6000483</v>
      </c>
      <c r="E192" s="101"/>
    </row>
    <row r="193" spans="1:5" x14ac:dyDescent="0.2">
      <c r="A193" s="100" t="s">
        <v>482</v>
      </c>
      <c r="B193" s="101" t="s">
        <v>2205</v>
      </c>
      <c r="C193" s="101">
        <v>0</v>
      </c>
      <c r="D193" s="101">
        <v>1187688</v>
      </c>
      <c r="E193" s="101"/>
    </row>
    <row r="194" spans="1:5" x14ac:dyDescent="0.2">
      <c r="A194" s="100" t="s">
        <v>482</v>
      </c>
      <c r="B194" s="101" t="s">
        <v>2206</v>
      </c>
      <c r="C194" s="101">
        <v>0</v>
      </c>
      <c r="D194" s="101">
        <v>1974673</v>
      </c>
      <c r="E194" s="101"/>
    </row>
    <row r="195" spans="1:5" x14ac:dyDescent="0.2">
      <c r="A195" s="100" t="s">
        <v>482</v>
      </c>
      <c r="B195" s="101" t="s">
        <v>2207</v>
      </c>
      <c r="C195" s="101">
        <v>0</v>
      </c>
      <c r="D195" s="101">
        <v>11500000</v>
      </c>
      <c r="E195" s="101"/>
    </row>
    <row r="196" spans="1:5" x14ac:dyDescent="0.2">
      <c r="A196" s="100" t="s">
        <v>482</v>
      </c>
      <c r="B196" s="101" t="s">
        <v>2208</v>
      </c>
      <c r="C196" s="101">
        <v>0</v>
      </c>
      <c r="D196" s="101">
        <v>15300000</v>
      </c>
      <c r="E196" s="101"/>
    </row>
    <row r="197" spans="1:5" x14ac:dyDescent="0.2">
      <c r="A197" s="100" t="s">
        <v>482</v>
      </c>
      <c r="B197" s="101" t="s">
        <v>2209</v>
      </c>
      <c r="C197" s="101">
        <v>0</v>
      </c>
      <c r="D197" s="101">
        <v>66417283</v>
      </c>
      <c r="E197" s="101"/>
    </row>
    <row r="198" spans="1:5" x14ac:dyDescent="0.2">
      <c r="A198" s="96" t="s">
        <v>2105</v>
      </c>
      <c r="B198" s="97" t="s">
        <v>2210</v>
      </c>
      <c r="C198" s="97"/>
      <c r="D198" s="97"/>
      <c r="E198" s="97">
        <v>147501219</v>
      </c>
    </row>
    <row r="199" spans="1:5" x14ac:dyDescent="0.2">
      <c r="A199" s="100" t="s">
        <v>482</v>
      </c>
      <c r="B199" s="101" t="s">
        <v>1515</v>
      </c>
      <c r="C199" s="101">
        <v>0</v>
      </c>
      <c r="D199" s="101">
        <v>2390300</v>
      </c>
      <c r="E199" s="101"/>
    </row>
    <row r="200" spans="1:5" x14ac:dyDescent="0.2">
      <c r="A200" s="100" t="s">
        <v>482</v>
      </c>
      <c r="B200" s="101" t="s">
        <v>1516</v>
      </c>
      <c r="C200" s="101">
        <v>0</v>
      </c>
      <c r="D200" s="101">
        <v>12672278</v>
      </c>
      <c r="E200" s="101"/>
    </row>
    <row r="201" spans="1:5" x14ac:dyDescent="0.2">
      <c r="A201" s="100" t="s">
        <v>482</v>
      </c>
      <c r="B201" s="101" t="s">
        <v>2211</v>
      </c>
      <c r="C201" s="101">
        <v>0</v>
      </c>
      <c r="D201" s="101">
        <v>12951505</v>
      </c>
      <c r="E201" s="101"/>
    </row>
    <row r="202" spans="1:5" x14ac:dyDescent="0.2">
      <c r="A202" s="100" t="s">
        <v>482</v>
      </c>
      <c r="B202" s="101" t="s">
        <v>1517</v>
      </c>
      <c r="C202" s="101">
        <v>0</v>
      </c>
      <c r="D202" s="101">
        <v>703731</v>
      </c>
      <c r="E202" s="101"/>
    </row>
    <row r="203" spans="1:5" x14ac:dyDescent="0.2">
      <c r="A203" s="100" t="s">
        <v>482</v>
      </c>
      <c r="B203" s="101" t="s">
        <v>1518</v>
      </c>
      <c r="C203" s="101">
        <v>0</v>
      </c>
      <c r="D203" s="101">
        <v>7878054</v>
      </c>
      <c r="E203" s="101"/>
    </row>
    <row r="204" spans="1:5" x14ac:dyDescent="0.2">
      <c r="A204" s="100" t="s">
        <v>482</v>
      </c>
      <c r="B204" s="101" t="s">
        <v>1519</v>
      </c>
      <c r="C204" s="101">
        <v>0</v>
      </c>
      <c r="D204" s="101">
        <v>76320660</v>
      </c>
      <c r="E204" s="101"/>
    </row>
    <row r="205" spans="1:5" x14ac:dyDescent="0.2">
      <c r="A205" s="100" t="s">
        <v>482</v>
      </c>
      <c r="B205" s="101" t="s">
        <v>1520</v>
      </c>
      <c r="C205" s="101">
        <v>0</v>
      </c>
      <c r="D205" s="101">
        <v>34584691</v>
      </c>
      <c r="E205" s="101"/>
    </row>
    <row r="206" spans="1:5" x14ac:dyDescent="0.2">
      <c r="A206" s="102" t="s">
        <v>2107</v>
      </c>
      <c r="B206" s="103" t="s">
        <v>2212</v>
      </c>
      <c r="C206" s="103"/>
      <c r="D206" s="103"/>
      <c r="E206" s="103">
        <v>0</v>
      </c>
    </row>
    <row r="207" spans="1:5" x14ac:dyDescent="0.2">
      <c r="A207" s="98" t="s">
        <v>482</v>
      </c>
      <c r="B207" s="99" t="s">
        <v>1521</v>
      </c>
      <c r="C207" s="99"/>
      <c r="D207" s="99"/>
      <c r="E207" s="99">
        <v>919717722</v>
      </c>
    </row>
    <row r="208" spans="1:5" x14ac:dyDescent="0.2">
      <c r="A208" s="95"/>
      <c r="B208" s="97"/>
      <c r="C208" s="97"/>
      <c r="D208" s="97"/>
      <c r="E208" s="9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12BC9-2762-4545-B5FB-2496E6829D94}">
  <sheetPr>
    <tabColor theme="7" tint="0.79998168889431442"/>
  </sheetPr>
  <dimension ref="A2:E131"/>
  <sheetViews>
    <sheetView workbookViewId="0">
      <pane ySplit="8" topLeftCell="A9" activePane="bottomLeft" state="frozen"/>
      <selection pane="bottomLeft" activeCell="B109" sqref="B109"/>
    </sheetView>
  </sheetViews>
  <sheetFormatPr defaultRowHeight="12.75" x14ac:dyDescent="0.2"/>
  <cols>
    <col min="2" max="2" width="74.42578125" bestFit="1" customWidth="1"/>
    <col min="3" max="5" width="11.7109375" bestFit="1" customWidth="1"/>
  </cols>
  <sheetData>
    <row r="2" spans="1:5" x14ac:dyDescent="0.2">
      <c r="A2" s="7" t="s">
        <v>1522</v>
      </c>
      <c r="B2" s="9"/>
    </row>
    <row r="3" spans="1:5" x14ac:dyDescent="0.2">
      <c r="A3" s="10" t="s">
        <v>1800</v>
      </c>
      <c r="B3" s="12"/>
    </row>
    <row r="4" spans="1:5" x14ac:dyDescent="0.2">
      <c r="A4" s="10" t="s">
        <v>459</v>
      </c>
      <c r="B4" s="12"/>
    </row>
    <row r="5" spans="1:5" x14ac:dyDescent="0.2">
      <c r="A5" s="10" t="s">
        <v>1996</v>
      </c>
      <c r="B5" s="12"/>
    </row>
    <row r="6" spans="1:5" x14ac:dyDescent="0.2">
      <c r="A6" s="13" t="s">
        <v>460</v>
      </c>
      <c r="B6" s="15"/>
    </row>
    <row r="8" spans="1:5" x14ac:dyDescent="0.2">
      <c r="A8" s="16" t="s">
        <v>1407</v>
      </c>
      <c r="B8" s="16" t="s">
        <v>1523</v>
      </c>
      <c r="C8" s="16" t="s">
        <v>1409</v>
      </c>
      <c r="D8" s="16" t="s">
        <v>1410</v>
      </c>
      <c r="E8" s="16" t="s">
        <v>1411</v>
      </c>
    </row>
    <row r="9" spans="1:5" x14ac:dyDescent="0.2">
      <c r="A9" s="1" t="s">
        <v>1414</v>
      </c>
      <c r="B9" s="3" t="s">
        <v>1524</v>
      </c>
      <c r="C9" s="3"/>
      <c r="D9" s="3"/>
      <c r="E9" s="3">
        <v>328317560.20999998</v>
      </c>
    </row>
    <row r="10" spans="1:5" x14ac:dyDescent="0.2">
      <c r="A10" s="37" t="s">
        <v>482</v>
      </c>
      <c r="B10" s="38" t="s">
        <v>1997</v>
      </c>
      <c r="C10" s="38">
        <v>38122</v>
      </c>
      <c r="D10" s="38">
        <v>0</v>
      </c>
      <c r="E10" s="38"/>
    </row>
    <row r="11" spans="1:5" x14ac:dyDescent="0.2">
      <c r="A11" s="37" t="s">
        <v>482</v>
      </c>
      <c r="B11" s="38" t="s">
        <v>1998</v>
      </c>
      <c r="C11" s="38">
        <v>0</v>
      </c>
      <c r="D11" s="38">
        <v>39571116.439999998</v>
      </c>
      <c r="E11" s="38"/>
    </row>
    <row r="12" spans="1:5" x14ac:dyDescent="0.2">
      <c r="A12" s="37" t="s">
        <v>482</v>
      </c>
      <c r="B12" s="38" t="s">
        <v>1999</v>
      </c>
      <c r="C12" s="38">
        <v>0</v>
      </c>
      <c r="D12" s="38">
        <v>2000000</v>
      </c>
      <c r="E12" s="38"/>
    </row>
    <row r="13" spans="1:5" x14ac:dyDescent="0.2">
      <c r="A13" s="37" t="s">
        <v>482</v>
      </c>
      <c r="B13" s="38" t="s">
        <v>2000</v>
      </c>
      <c r="C13" s="38">
        <v>0</v>
      </c>
      <c r="D13" s="38">
        <v>286784565.76999998</v>
      </c>
      <c r="E13" s="38"/>
    </row>
    <row r="14" spans="1:5" x14ac:dyDescent="0.2">
      <c r="A14" s="17" t="s">
        <v>1418</v>
      </c>
      <c r="B14" s="18" t="s">
        <v>1525</v>
      </c>
      <c r="C14" s="18"/>
      <c r="D14" s="18"/>
      <c r="E14" s="18">
        <v>0</v>
      </c>
    </row>
    <row r="15" spans="1:5" x14ac:dyDescent="0.2">
      <c r="A15" s="1" t="s">
        <v>1453</v>
      </c>
      <c r="B15" s="3" t="s">
        <v>1526</v>
      </c>
      <c r="C15" s="3"/>
      <c r="D15" s="3"/>
      <c r="E15" s="3">
        <v>936453761.10000002</v>
      </c>
    </row>
    <row r="16" spans="1:5" x14ac:dyDescent="0.2">
      <c r="A16" s="37" t="s">
        <v>482</v>
      </c>
      <c r="B16" s="38" t="s">
        <v>1527</v>
      </c>
      <c r="C16" s="38">
        <v>0</v>
      </c>
      <c r="D16" s="38">
        <v>2811408</v>
      </c>
      <c r="E16" s="38"/>
    </row>
    <row r="17" spans="1:5" x14ac:dyDescent="0.2">
      <c r="A17" s="37" t="s">
        <v>482</v>
      </c>
      <c r="B17" s="38" t="s">
        <v>2001</v>
      </c>
      <c r="C17" s="38">
        <v>0</v>
      </c>
      <c r="D17" s="38">
        <v>10999</v>
      </c>
      <c r="E17" s="38"/>
    </row>
    <row r="18" spans="1:5" x14ac:dyDescent="0.2">
      <c r="A18" s="37" t="s">
        <v>482</v>
      </c>
      <c r="B18" s="38" t="s">
        <v>2002</v>
      </c>
      <c r="C18" s="38">
        <v>0</v>
      </c>
      <c r="D18" s="38">
        <v>812312</v>
      </c>
      <c r="E18" s="38"/>
    </row>
    <row r="19" spans="1:5" x14ac:dyDescent="0.2">
      <c r="A19" s="37" t="s">
        <v>482</v>
      </c>
      <c r="B19" s="38" t="s">
        <v>2003</v>
      </c>
      <c r="C19" s="38">
        <v>0</v>
      </c>
      <c r="D19" s="38">
        <v>324229090</v>
      </c>
      <c r="E19" s="38"/>
    </row>
    <row r="20" spans="1:5" x14ac:dyDescent="0.2">
      <c r="A20" s="37" t="s">
        <v>482</v>
      </c>
      <c r="B20" s="38" t="s">
        <v>1528</v>
      </c>
      <c r="C20" s="38">
        <v>0</v>
      </c>
      <c r="D20" s="38">
        <v>2784035</v>
      </c>
      <c r="E20" s="38"/>
    </row>
    <row r="21" spans="1:5" x14ac:dyDescent="0.2">
      <c r="A21" s="37" t="s">
        <v>482</v>
      </c>
      <c r="B21" s="38" t="s">
        <v>2004</v>
      </c>
      <c r="C21" s="38">
        <v>0</v>
      </c>
      <c r="D21" s="38">
        <v>500000</v>
      </c>
      <c r="E21" s="38"/>
    </row>
    <row r="22" spans="1:5" x14ac:dyDescent="0.2">
      <c r="A22" s="37" t="s">
        <v>482</v>
      </c>
      <c r="B22" s="38" t="s">
        <v>2005</v>
      </c>
      <c r="C22" s="38">
        <v>0</v>
      </c>
      <c r="D22" s="38">
        <v>500000</v>
      </c>
      <c r="E22" s="38"/>
    </row>
    <row r="23" spans="1:5" x14ac:dyDescent="0.2">
      <c r="A23" s="37" t="s">
        <v>482</v>
      </c>
      <c r="B23" s="38" t="s">
        <v>2006</v>
      </c>
      <c r="C23" s="38">
        <v>0</v>
      </c>
      <c r="D23" s="38">
        <v>4619327</v>
      </c>
      <c r="E23" s="38"/>
    </row>
    <row r="24" spans="1:5" x14ac:dyDescent="0.2">
      <c r="A24" s="37" t="s">
        <v>482</v>
      </c>
      <c r="B24" s="38" t="s">
        <v>2007</v>
      </c>
      <c r="C24" s="38">
        <v>0</v>
      </c>
      <c r="D24" s="38">
        <v>5000000</v>
      </c>
      <c r="E24" s="38"/>
    </row>
    <row r="25" spans="1:5" x14ac:dyDescent="0.2">
      <c r="A25" s="37" t="s">
        <v>482</v>
      </c>
      <c r="B25" s="38" t="s">
        <v>2008</v>
      </c>
      <c r="C25" s="38">
        <v>0</v>
      </c>
      <c r="D25" s="38">
        <v>328895000</v>
      </c>
      <c r="E25" s="38"/>
    </row>
    <row r="26" spans="1:5" x14ac:dyDescent="0.2">
      <c r="A26" s="37" t="s">
        <v>482</v>
      </c>
      <c r="B26" s="38" t="s">
        <v>2009</v>
      </c>
      <c r="C26" s="38">
        <v>0</v>
      </c>
      <c r="D26" s="38">
        <v>1500000</v>
      </c>
      <c r="E26" s="38"/>
    </row>
    <row r="27" spans="1:5" x14ac:dyDescent="0.2">
      <c r="A27" s="37" t="s">
        <v>482</v>
      </c>
      <c r="B27" s="38" t="s">
        <v>2010</v>
      </c>
      <c r="C27" s="38">
        <v>0</v>
      </c>
      <c r="D27" s="38">
        <v>18742499</v>
      </c>
      <c r="E27" s="38"/>
    </row>
    <row r="28" spans="1:5" x14ac:dyDescent="0.2">
      <c r="A28" s="37" t="s">
        <v>482</v>
      </c>
      <c r="B28" s="38" t="s">
        <v>1529</v>
      </c>
      <c r="C28" s="38">
        <v>0</v>
      </c>
      <c r="D28" s="38">
        <v>133673126</v>
      </c>
      <c r="E28" s="38"/>
    </row>
    <row r="29" spans="1:5" x14ac:dyDescent="0.2">
      <c r="A29" s="37" t="s">
        <v>482</v>
      </c>
      <c r="B29" s="38" t="s">
        <v>2011</v>
      </c>
      <c r="C29" s="38">
        <v>0</v>
      </c>
      <c r="D29" s="38">
        <v>5000000</v>
      </c>
      <c r="E29" s="38"/>
    </row>
    <row r="30" spans="1:5" x14ac:dyDescent="0.2">
      <c r="A30" s="37" t="s">
        <v>482</v>
      </c>
      <c r="B30" s="38" t="s">
        <v>2012</v>
      </c>
      <c r="C30" s="38">
        <v>0</v>
      </c>
      <c r="D30" s="38">
        <v>1000000</v>
      </c>
      <c r="E30" s="38"/>
    </row>
    <row r="31" spans="1:5" x14ac:dyDescent="0.2">
      <c r="A31" s="37" t="s">
        <v>482</v>
      </c>
      <c r="B31" s="38" t="s">
        <v>1530</v>
      </c>
      <c r="C31" s="38">
        <v>0</v>
      </c>
      <c r="D31" s="38">
        <v>153931</v>
      </c>
      <c r="E31" s="38"/>
    </row>
    <row r="32" spans="1:5" x14ac:dyDescent="0.2">
      <c r="A32" s="37" t="s">
        <v>482</v>
      </c>
      <c r="B32" s="38" t="s">
        <v>1531</v>
      </c>
      <c r="C32" s="38">
        <v>0</v>
      </c>
      <c r="D32" s="38">
        <v>52454.1</v>
      </c>
      <c r="E32" s="38"/>
    </row>
    <row r="33" spans="1:5" x14ac:dyDescent="0.2">
      <c r="A33" s="37" t="s">
        <v>482</v>
      </c>
      <c r="B33" s="38" t="s">
        <v>2013</v>
      </c>
      <c r="C33" s="38">
        <v>0</v>
      </c>
      <c r="D33" s="38">
        <v>106169580</v>
      </c>
      <c r="E33" s="38"/>
    </row>
    <row r="34" spans="1:5" x14ac:dyDescent="0.2">
      <c r="A34" s="1" t="s">
        <v>1532</v>
      </c>
      <c r="B34" s="3" t="s">
        <v>1533</v>
      </c>
      <c r="C34" s="3"/>
      <c r="D34" s="3"/>
      <c r="E34" s="3">
        <v>0</v>
      </c>
    </row>
    <row r="35" spans="1:5" x14ac:dyDescent="0.2">
      <c r="A35" s="1" t="s">
        <v>1470</v>
      </c>
      <c r="B35" s="3" t="s">
        <v>1534</v>
      </c>
      <c r="C35" s="3"/>
      <c r="D35" s="3"/>
      <c r="E35" s="3">
        <v>868936627.29999995</v>
      </c>
    </row>
    <row r="36" spans="1:5" x14ac:dyDescent="0.2">
      <c r="A36" s="37" t="s">
        <v>482</v>
      </c>
      <c r="B36" s="38" t="s">
        <v>2014</v>
      </c>
      <c r="C36" s="38">
        <v>1374850</v>
      </c>
      <c r="D36" s="38">
        <v>0</v>
      </c>
      <c r="E36" s="38"/>
    </row>
    <row r="37" spans="1:5" x14ac:dyDescent="0.2">
      <c r="A37" s="37" t="s">
        <v>482</v>
      </c>
      <c r="B37" s="38" t="s">
        <v>1535</v>
      </c>
      <c r="C37" s="38">
        <v>620477</v>
      </c>
      <c r="D37" s="38">
        <v>0</v>
      </c>
      <c r="E37" s="38"/>
    </row>
    <row r="38" spans="1:5" x14ac:dyDescent="0.2">
      <c r="A38" s="37" t="s">
        <v>482</v>
      </c>
      <c r="B38" s="38" t="s">
        <v>1536</v>
      </c>
      <c r="C38" s="38">
        <v>20663239</v>
      </c>
      <c r="D38" s="38">
        <v>0</v>
      </c>
      <c r="E38" s="38"/>
    </row>
    <row r="39" spans="1:5" x14ac:dyDescent="0.2">
      <c r="A39" s="37" t="s">
        <v>482</v>
      </c>
      <c r="B39" s="38" t="s">
        <v>1537</v>
      </c>
      <c r="C39" s="38">
        <v>5615</v>
      </c>
      <c r="D39" s="38">
        <v>0</v>
      </c>
      <c r="E39" s="38"/>
    </row>
    <row r="40" spans="1:5" x14ac:dyDescent="0.2">
      <c r="A40" s="37" t="s">
        <v>482</v>
      </c>
      <c r="B40" s="38" t="s">
        <v>1538</v>
      </c>
      <c r="C40" s="38">
        <v>3444416</v>
      </c>
      <c r="D40" s="38">
        <v>0</v>
      </c>
      <c r="E40" s="38"/>
    </row>
    <row r="41" spans="1:5" x14ac:dyDescent="0.2">
      <c r="A41" s="37" t="s">
        <v>482</v>
      </c>
      <c r="B41" s="38" t="s">
        <v>1539</v>
      </c>
      <c r="C41" s="38">
        <v>644902.74</v>
      </c>
      <c r="D41" s="38">
        <v>0</v>
      </c>
      <c r="E41" s="38"/>
    </row>
    <row r="42" spans="1:5" x14ac:dyDescent="0.2">
      <c r="A42" s="37" t="s">
        <v>482</v>
      </c>
      <c r="B42" s="38" t="s">
        <v>1540</v>
      </c>
      <c r="C42" s="38">
        <v>5885689</v>
      </c>
      <c r="D42" s="38">
        <v>0</v>
      </c>
      <c r="E42" s="38"/>
    </row>
    <row r="43" spans="1:5" x14ac:dyDescent="0.2">
      <c r="A43" s="37" t="s">
        <v>482</v>
      </c>
      <c r="B43" s="38" t="s">
        <v>1541</v>
      </c>
      <c r="C43" s="38">
        <v>1086887.17</v>
      </c>
      <c r="D43" s="38">
        <v>0</v>
      </c>
      <c r="E43" s="38"/>
    </row>
    <row r="44" spans="1:5" x14ac:dyDescent="0.2">
      <c r="A44" s="37" t="s">
        <v>482</v>
      </c>
      <c r="B44" s="38" t="s">
        <v>1542</v>
      </c>
      <c r="C44" s="38">
        <v>82037837</v>
      </c>
      <c r="D44" s="38">
        <v>0</v>
      </c>
      <c r="E44" s="38"/>
    </row>
    <row r="45" spans="1:5" x14ac:dyDescent="0.2">
      <c r="A45" s="37" t="s">
        <v>482</v>
      </c>
      <c r="B45" s="38" t="s">
        <v>1543</v>
      </c>
      <c r="C45" s="38">
        <v>1114729</v>
      </c>
      <c r="D45" s="38">
        <v>0</v>
      </c>
      <c r="E45" s="38"/>
    </row>
    <row r="46" spans="1:5" x14ac:dyDescent="0.2">
      <c r="A46" s="37" t="s">
        <v>482</v>
      </c>
      <c r="B46" s="38" t="s">
        <v>1544</v>
      </c>
      <c r="C46" s="38">
        <v>508000</v>
      </c>
      <c r="D46" s="38">
        <v>0</v>
      </c>
      <c r="E46" s="38"/>
    </row>
    <row r="47" spans="1:5" x14ac:dyDescent="0.2">
      <c r="A47" s="37" t="s">
        <v>482</v>
      </c>
      <c r="B47" s="38" t="s">
        <v>1545</v>
      </c>
      <c r="C47" s="38">
        <v>7919613</v>
      </c>
      <c r="D47" s="38">
        <v>0</v>
      </c>
      <c r="E47" s="38"/>
    </row>
    <row r="48" spans="1:5" x14ac:dyDescent="0.2">
      <c r="A48" s="37" t="s">
        <v>482</v>
      </c>
      <c r="B48" s="38" t="s">
        <v>1546</v>
      </c>
      <c r="C48" s="38">
        <v>338201</v>
      </c>
      <c r="D48" s="38">
        <v>0</v>
      </c>
      <c r="E48" s="38"/>
    </row>
    <row r="49" spans="1:5" x14ac:dyDescent="0.2">
      <c r="A49" s="37" t="s">
        <v>482</v>
      </c>
      <c r="B49" s="38" t="s">
        <v>1547</v>
      </c>
      <c r="C49" s="38">
        <v>23069610</v>
      </c>
      <c r="D49" s="38">
        <v>0</v>
      </c>
      <c r="E49" s="38"/>
    </row>
    <row r="50" spans="1:5" x14ac:dyDescent="0.2">
      <c r="A50" s="37" t="s">
        <v>482</v>
      </c>
      <c r="B50" s="38" t="s">
        <v>1548</v>
      </c>
      <c r="C50" s="38">
        <v>10030873</v>
      </c>
      <c r="D50" s="38">
        <v>0</v>
      </c>
      <c r="E50" s="38"/>
    </row>
    <row r="51" spans="1:5" x14ac:dyDescent="0.2">
      <c r="A51" s="37" t="s">
        <v>482</v>
      </c>
      <c r="B51" s="38" t="s">
        <v>1549</v>
      </c>
      <c r="C51" s="38">
        <v>1024564</v>
      </c>
      <c r="D51" s="38">
        <v>0</v>
      </c>
      <c r="E51" s="38"/>
    </row>
    <row r="52" spans="1:5" x14ac:dyDescent="0.2">
      <c r="A52" s="37" t="s">
        <v>482</v>
      </c>
      <c r="B52" s="38" t="s">
        <v>1550</v>
      </c>
      <c r="C52" s="38">
        <v>988037.42</v>
      </c>
      <c r="D52" s="38">
        <v>0</v>
      </c>
      <c r="E52" s="38"/>
    </row>
    <row r="53" spans="1:5" x14ac:dyDescent="0.2">
      <c r="A53" s="37" t="s">
        <v>482</v>
      </c>
      <c r="B53" s="38" t="s">
        <v>1551</v>
      </c>
      <c r="C53" s="38">
        <v>362361</v>
      </c>
      <c r="D53" s="38">
        <v>0</v>
      </c>
      <c r="E53" s="38"/>
    </row>
    <row r="54" spans="1:5" x14ac:dyDescent="0.2">
      <c r="A54" s="37" t="s">
        <v>482</v>
      </c>
      <c r="B54" s="38" t="s">
        <v>1552</v>
      </c>
      <c r="C54" s="38">
        <v>12615133</v>
      </c>
      <c r="D54" s="38">
        <v>0</v>
      </c>
      <c r="E54" s="38"/>
    </row>
    <row r="55" spans="1:5" x14ac:dyDescent="0.2">
      <c r="A55" s="37" t="s">
        <v>482</v>
      </c>
      <c r="B55" s="38" t="s">
        <v>1553</v>
      </c>
      <c r="C55" s="38">
        <v>2178867</v>
      </c>
      <c r="D55" s="38">
        <v>0</v>
      </c>
      <c r="E55" s="38"/>
    </row>
    <row r="56" spans="1:5" x14ac:dyDescent="0.2">
      <c r="A56" s="37" t="s">
        <v>482</v>
      </c>
      <c r="B56" s="38" t="s">
        <v>1554</v>
      </c>
      <c r="C56" s="38">
        <v>1189052</v>
      </c>
      <c r="D56" s="38">
        <v>0</v>
      </c>
      <c r="E56" s="38"/>
    </row>
    <row r="57" spans="1:5" x14ac:dyDescent="0.2">
      <c r="A57" s="37" t="s">
        <v>482</v>
      </c>
      <c r="B57" s="38" t="s">
        <v>2015</v>
      </c>
      <c r="C57" s="38">
        <v>250502</v>
      </c>
      <c r="D57" s="38">
        <v>0</v>
      </c>
      <c r="E57" s="38"/>
    </row>
    <row r="58" spans="1:5" x14ac:dyDescent="0.2">
      <c r="A58" s="37" t="s">
        <v>482</v>
      </c>
      <c r="B58" s="38" t="s">
        <v>1555</v>
      </c>
      <c r="C58" s="38">
        <v>144189020</v>
      </c>
      <c r="D58" s="38">
        <v>0</v>
      </c>
      <c r="E58" s="38"/>
    </row>
    <row r="59" spans="1:5" x14ac:dyDescent="0.2">
      <c r="A59" s="37" t="s">
        <v>482</v>
      </c>
      <c r="B59" s="38" t="s">
        <v>1556</v>
      </c>
      <c r="C59" s="38">
        <v>614816</v>
      </c>
      <c r="D59" s="38">
        <v>0</v>
      </c>
      <c r="E59" s="38"/>
    </row>
    <row r="60" spans="1:5" x14ac:dyDescent="0.2">
      <c r="A60" s="37" t="s">
        <v>482</v>
      </c>
      <c r="B60" s="38" t="s">
        <v>1557</v>
      </c>
      <c r="C60" s="38">
        <v>2048840</v>
      </c>
      <c r="D60" s="38">
        <v>0</v>
      </c>
      <c r="E60" s="38"/>
    </row>
    <row r="61" spans="1:5" x14ac:dyDescent="0.2">
      <c r="A61" s="37" t="s">
        <v>482</v>
      </c>
      <c r="B61" s="38" t="s">
        <v>1558</v>
      </c>
      <c r="C61" s="38">
        <v>149400214</v>
      </c>
      <c r="D61" s="38">
        <v>0</v>
      </c>
      <c r="E61" s="38"/>
    </row>
    <row r="62" spans="1:5" x14ac:dyDescent="0.2">
      <c r="A62" s="37" t="s">
        <v>482</v>
      </c>
      <c r="B62" s="38" t="s">
        <v>1559</v>
      </c>
      <c r="C62" s="38">
        <v>41645560</v>
      </c>
      <c r="D62" s="38">
        <v>0</v>
      </c>
      <c r="E62" s="38"/>
    </row>
    <row r="63" spans="1:5" x14ac:dyDescent="0.2">
      <c r="A63" s="37" t="s">
        <v>482</v>
      </c>
      <c r="B63" s="38" t="s">
        <v>1560</v>
      </c>
      <c r="C63" s="38">
        <v>9212315</v>
      </c>
      <c r="D63" s="38">
        <v>0</v>
      </c>
      <c r="E63" s="38"/>
    </row>
    <row r="64" spans="1:5" x14ac:dyDescent="0.2">
      <c r="A64" s="37" t="s">
        <v>482</v>
      </c>
      <c r="B64" s="38" t="s">
        <v>1561</v>
      </c>
      <c r="C64" s="38">
        <v>2277567</v>
      </c>
      <c r="D64" s="38">
        <v>0</v>
      </c>
      <c r="E64" s="38"/>
    </row>
    <row r="65" spans="1:5" x14ac:dyDescent="0.2">
      <c r="A65" s="37" t="s">
        <v>482</v>
      </c>
      <c r="B65" s="38" t="s">
        <v>1562</v>
      </c>
      <c r="C65" s="38">
        <v>253295</v>
      </c>
      <c r="D65" s="38">
        <v>0</v>
      </c>
      <c r="E65" s="38"/>
    </row>
    <row r="66" spans="1:5" x14ac:dyDescent="0.2">
      <c r="A66" s="37" t="s">
        <v>482</v>
      </c>
      <c r="B66" s="38" t="s">
        <v>1563</v>
      </c>
      <c r="C66" s="38">
        <v>16032000</v>
      </c>
      <c r="D66" s="38">
        <v>0</v>
      </c>
      <c r="E66" s="38"/>
    </row>
    <row r="67" spans="1:5" x14ac:dyDescent="0.2">
      <c r="A67" s="37" t="s">
        <v>482</v>
      </c>
      <c r="B67" s="38" t="s">
        <v>2016</v>
      </c>
      <c r="C67" s="38">
        <v>88215</v>
      </c>
      <c r="D67" s="38">
        <v>0</v>
      </c>
      <c r="E67" s="38"/>
    </row>
    <row r="68" spans="1:5" x14ac:dyDescent="0.2">
      <c r="A68" s="37" t="s">
        <v>482</v>
      </c>
      <c r="B68" s="38" t="s">
        <v>1564</v>
      </c>
      <c r="C68" s="38">
        <v>12671699</v>
      </c>
      <c r="D68" s="38">
        <v>0</v>
      </c>
      <c r="E68" s="38"/>
    </row>
    <row r="69" spans="1:5" x14ac:dyDescent="0.2">
      <c r="A69" s="37" t="s">
        <v>482</v>
      </c>
      <c r="B69" s="38" t="s">
        <v>1565</v>
      </c>
      <c r="C69" s="38">
        <v>2026912.97</v>
      </c>
      <c r="D69" s="38">
        <v>0</v>
      </c>
      <c r="E69" s="38"/>
    </row>
    <row r="70" spans="1:5" x14ac:dyDescent="0.2">
      <c r="A70" s="37" t="s">
        <v>482</v>
      </c>
      <c r="B70" s="38" t="s">
        <v>1566</v>
      </c>
      <c r="C70" s="38">
        <v>23289249</v>
      </c>
      <c r="D70" s="38">
        <v>0</v>
      </c>
      <c r="E70" s="38"/>
    </row>
    <row r="71" spans="1:5" x14ac:dyDescent="0.2">
      <c r="A71" s="37" t="s">
        <v>482</v>
      </c>
      <c r="B71" s="38" t="s">
        <v>1567</v>
      </c>
      <c r="C71" s="38">
        <v>1079196</v>
      </c>
      <c r="D71" s="38">
        <v>0</v>
      </c>
      <c r="E71" s="38"/>
    </row>
    <row r="72" spans="1:5" x14ac:dyDescent="0.2">
      <c r="A72" s="37" t="s">
        <v>482</v>
      </c>
      <c r="B72" s="38" t="s">
        <v>1568</v>
      </c>
      <c r="C72" s="38">
        <v>74733443</v>
      </c>
      <c r="D72" s="38">
        <v>0</v>
      </c>
      <c r="E72" s="38"/>
    </row>
    <row r="73" spans="1:5" x14ac:dyDescent="0.2">
      <c r="A73" s="37" t="s">
        <v>482</v>
      </c>
      <c r="B73" s="38" t="s">
        <v>1569</v>
      </c>
      <c r="C73" s="38">
        <v>331786</v>
      </c>
      <c r="D73" s="38">
        <v>0</v>
      </c>
      <c r="E73" s="38"/>
    </row>
    <row r="74" spans="1:5" x14ac:dyDescent="0.2">
      <c r="A74" s="37" t="s">
        <v>482</v>
      </c>
      <c r="B74" s="38" t="s">
        <v>1570</v>
      </c>
      <c r="C74" s="38">
        <v>20000</v>
      </c>
      <c r="D74" s="38">
        <v>0</v>
      </c>
      <c r="E74" s="38"/>
    </row>
    <row r="75" spans="1:5" x14ac:dyDescent="0.2">
      <c r="A75" s="37" t="s">
        <v>482</v>
      </c>
      <c r="B75" s="38" t="s">
        <v>1571</v>
      </c>
      <c r="C75" s="38">
        <v>2800000</v>
      </c>
      <c r="D75" s="38">
        <v>0</v>
      </c>
      <c r="E75" s="38"/>
    </row>
    <row r="76" spans="1:5" x14ac:dyDescent="0.2">
      <c r="A76" s="37" t="s">
        <v>482</v>
      </c>
      <c r="B76" s="38" t="s">
        <v>1572</v>
      </c>
      <c r="C76" s="38">
        <v>10549796</v>
      </c>
      <c r="D76" s="38">
        <v>0</v>
      </c>
      <c r="E76" s="38"/>
    </row>
    <row r="77" spans="1:5" x14ac:dyDescent="0.2">
      <c r="A77" s="37" t="s">
        <v>482</v>
      </c>
      <c r="B77" s="38" t="s">
        <v>1573</v>
      </c>
      <c r="C77" s="38">
        <v>113297</v>
      </c>
      <c r="D77" s="38">
        <v>0</v>
      </c>
      <c r="E77" s="38"/>
    </row>
    <row r="78" spans="1:5" x14ac:dyDescent="0.2">
      <c r="A78" s="37" t="s">
        <v>482</v>
      </c>
      <c r="B78" s="38" t="s">
        <v>2017</v>
      </c>
      <c r="C78" s="38">
        <v>164781386</v>
      </c>
      <c r="D78" s="38">
        <v>0</v>
      </c>
      <c r="E78" s="38"/>
    </row>
    <row r="79" spans="1:5" x14ac:dyDescent="0.2">
      <c r="A79" s="37" t="s">
        <v>482</v>
      </c>
      <c r="B79" s="38" t="s">
        <v>1574</v>
      </c>
      <c r="C79" s="38">
        <v>4358497</v>
      </c>
      <c r="D79" s="38">
        <v>0</v>
      </c>
      <c r="E79" s="38"/>
    </row>
    <row r="80" spans="1:5" x14ac:dyDescent="0.2">
      <c r="A80" s="37" t="s">
        <v>482</v>
      </c>
      <c r="B80" s="38" t="s">
        <v>1575</v>
      </c>
      <c r="C80" s="38">
        <v>476196</v>
      </c>
      <c r="D80" s="38">
        <v>0</v>
      </c>
      <c r="E80" s="38"/>
    </row>
    <row r="81" spans="1:5" x14ac:dyDescent="0.2">
      <c r="A81" s="37" t="s">
        <v>482</v>
      </c>
      <c r="B81" s="38" t="s">
        <v>1576</v>
      </c>
      <c r="C81" s="38">
        <v>3124640</v>
      </c>
      <c r="D81" s="38">
        <v>0</v>
      </c>
      <c r="E81" s="38"/>
    </row>
    <row r="82" spans="1:5" x14ac:dyDescent="0.2">
      <c r="A82" s="37" t="s">
        <v>482</v>
      </c>
      <c r="B82" s="38" t="s">
        <v>2018</v>
      </c>
      <c r="C82" s="38">
        <v>192780</v>
      </c>
      <c r="D82" s="38">
        <v>0</v>
      </c>
      <c r="E82" s="38"/>
    </row>
    <row r="83" spans="1:5" x14ac:dyDescent="0.2">
      <c r="A83" s="37" t="s">
        <v>482</v>
      </c>
      <c r="B83" s="38" t="s">
        <v>1577</v>
      </c>
      <c r="C83" s="38">
        <v>5191008</v>
      </c>
      <c r="D83" s="38">
        <v>0</v>
      </c>
      <c r="E83" s="38"/>
    </row>
    <row r="84" spans="1:5" x14ac:dyDescent="0.2">
      <c r="A84" s="37" t="s">
        <v>482</v>
      </c>
      <c r="B84" s="38" t="s">
        <v>1578</v>
      </c>
      <c r="C84" s="38">
        <v>474527</v>
      </c>
      <c r="D84" s="38">
        <v>0</v>
      </c>
      <c r="E84" s="38"/>
    </row>
    <row r="85" spans="1:5" x14ac:dyDescent="0.2">
      <c r="A85" s="37" t="s">
        <v>482</v>
      </c>
      <c r="B85" s="38" t="s">
        <v>1579</v>
      </c>
      <c r="C85" s="38">
        <v>1204875</v>
      </c>
      <c r="D85" s="38">
        <v>0</v>
      </c>
      <c r="E85" s="38"/>
    </row>
    <row r="86" spans="1:5" x14ac:dyDescent="0.2">
      <c r="A86" s="37" t="s">
        <v>482</v>
      </c>
      <c r="B86" s="38" t="s">
        <v>1580</v>
      </c>
      <c r="C86" s="38">
        <v>195000</v>
      </c>
      <c r="D86" s="38">
        <v>0</v>
      </c>
      <c r="E86" s="38"/>
    </row>
    <row r="87" spans="1:5" x14ac:dyDescent="0.2">
      <c r="A87" s="37" t="s">
        <v>482</v>
      </c>
      <c r="B87" s="38" t="s">
        <v>1581</v>
      </c>
      <c r="C87" s="38">
        <v>7757938</v>
      </c>
      <c r="D87" s="38">
        <v>0</v>
      </c>
      <c r="E87" s="38"/>
    </row>
    <row r="88" spans="1:5" x14ac:dyDescent="0.2">
      <c r="A88" s="37" t="s">
        <v>482</v>
      </c>
      <c r="B88" s="38" t="s">
        <v>1582</v>
      </c>
      <c r="C88" s="38">
        <v>3340688</v>
      </c>
      <c r="D88" s="38">
        <v>0</v>
      </c>
      <c r="E88" s="38"/>
    </row>
    <row r="89" spans="1:5" x14ac:dyDescent="0.2">
      <c r="A89" s="37" t="s">
        <v>482</v>
      </c>
      <c r="B89" s="38" t="s">
        <v>2019</v>
      </c>
      <c r="C89" s="38">
        <v>5000</v>
      </c>
      <c r="D89" s="38">
        <v>0</v>
      </c>
      <c r="E89" s="38"/>
    </row>
    <row r="90" spans="1:5" x14ac:dyDescent="0.2">
      <c r="A90" s="37" t="s">
        <v>482</v>
      </c>
      <c r="B90" s="38" t="s">
        <v>1583</v>
      </c>
      <c r="C90" s="38">
        <v>796850</v>
      </c>
      <c r="D90" s="38">
        <v>0</v>
      </c>
      <c r="E90" s="38"/>
    </row>
    <row r="91" spans="1:5" x14ac:dyDescent="0.2">
      <c r="A91" s="37" t="s">
        <v>482</v>
      </c>
      <c r="B91" s="38" t="s">
        <v>1584</v>
      </c>
      <c r="C91" s="38">
        <v>6306566</v>
      </c>
      <c r="D91" s="38">
        <v>0</v>
      </c>
      <c r="E91" s="38"/>
    </row>
    <row r="92" spans="1:5" x14ac:dyDescent="0.2">
      <c r="A92" s="1" t="s">
        <v>1490</v>
      </c>
      <c r="B92" s="3" t="s">
        <v>1585</v>
      </c>
      <c r="C92" s="3"/>
      <c r="D92" s="3"/>
      <c r="E92" s="3">
        <v>218089946</v>
      </c>
    </row>
    <row r="93" spans="1:5" x14ac:dyDescent="0.2">
      <c r="A93" s="37" t="s">
        <v>482</v>
      </c>
      <c r="B93" s="38" t="s">
        <v>1586</v>
      </c>
      <c r="C93" s="38">
        <v>144134214</v>
      </c>
      <c r="D93" s="38">
        <v>0</v>
      </c>
      <c r="E93" s="38"/>
    </row>
    <row r="94" spans="1:5" x14ac:dyDescent="0.2">
      <c r="A94" s="37" t="s">
        <v>482</v>
      </c>
      <c r="B94" s="38" t="s">
        <v>1587</v>
      </c>
      <c r="C94" s="38">
        <v>4966400</v>
      </c>
      <c r="D94" s="38">
        <v>0</v>
      </c>
      <c r="E94" s="38"/>
    </row>
    <row r="95" spans="1:5" x14ac:dyDescent="0.2">
      <c r="A95" s="37" t="s">
        <v>482</v>
      </c>
      <c r="B95" s="38" t="s">
        <v>1588</v>
      </c>
      <c r="C95" s="38">
        <v>6052920</v>
      </c>
      <c r="D95" s="38">
        <v>0</v>
      </c>
      <c r="E95" s="38"/>
    </row>
    <row r="96" spans="1:5" x14ac:dyDescent="0.2">
      <c r="A96" s="37" t="s">
        <v>482</v>
      </c>
      <c r="B96" s="38" t="s">
        <v>2020</v>
      </c>
      <c r="C96" s="38">
        <v>37057</v>
      </c>
      <c r="D96" s="38">
        <v>0</v>
      </c>
      <c r="E96" s="38"/>
    </row>
    <row r="97" spans="1:5" x14ac:dyDescent="0.2">
      <c r="A97" s="37" t="s">
        <v>482</v>
      </c>
      <c r="B97" s="38" t="s">
        <v>1589</v>
      </c>
      <c r="C97" s="38">
        <v>69300</v>
      </c>
      <c r="D97" s="38">
        <v>0</v>
      </c>
      <c r="E97" s="38"/>
    </row>
    <row r="98" spans="1:5" x14ac:dyDescent="0.2">
      <c r="A98" s="37" t="s">
        <v>482</v>
      </c>
      <c r="B98" s="38" t="s">
        <v>1590</v>
      </c>
      <c r="C98" s="38">
        <v>365541</v>
      </c>
      <c r="D98" s="38">
        <v>0</v>
      </c>
      <c r="E98" s="38"/>
    </row>
    <row r="99" spans="1:5" x14ac:dyDescent="0.2">
      <c r="A99" s="37" t="s">
        <v>482</v>
      </c>
      <c r="B99" s="38" t="s">
        <v>1591</v>
      </c>
      <c r="C99" s="38">
        <v>46857659</v>
      </c>
      <c r="D99" s="38">
        <v>0</v>
      </c>
      <c r="E99" s="38"/>
    </row>
    <row r="100" spans="1:5" x14ac:dyDescent="0.2">
      <c r="A100" s="37" t="s">
        <v>482</v>
      </c>
      <c r="B100" s="38" t="s">
        <v>1592</v>
      </c>
      <c r="C100" s="38">
        <v>855900</v>
      </c>
      <c r="D100" s="38">
        <v>0</v>
      </c>
      <c r="E100" s="38"/>
    </row>
    <row r="101" spans="1:5" x14ac:dyDescent="0.2">
      <c r="A101" s="37" t="s">
        <v>482</v>
      </c>
      <c r="B101" s="38" t="s">
        <v>1593</v>
      </c>
      <c r="C101" s="38">
        <v>14610770</v>
      </c>
      <c r="D101" s="38">
        <v>0</v>
      </c>
      <c r="E101" s="38"/>
    </row>
    <row r="102" spans="1:5" x14ac:dyDescent="0.2">
      <c r="A102" s="37" t="s">
        <v>482</v>
      </c>
      <c r="B102" s="38" t="s">
        <v>1594</v>
      </c>
      <c r="C102" s="38">
        <v>75484</v>
      </c>
      <c r="D102" s="38">
        <v>0</v>
      </c>
      <c r="E102" s="38"/>
    </row>
    <row r="103" spans="1:5" x14ac:dyDescent="0.2">
      <c r="A103" s="37" t="s">
        <v>482</v>
      </c>
      <c r="B103" s="38" t="s">
        <v>1595</v>
      </c>
      <c r="C103" s="38">
        <v>64701</v>
      </c>
      <c r="D103" s="38">
        <v>0</v>
      </c>
      <c r="E103" s="38"/>
    </row>
    <row r="104" spans="1:5" x14ac:dyDescent="0.2">
      <c r="A104" s="1" t="s">
        <v>1492</v>
      </c>
      <c r="B104" s="3" t="s">
        <v>1596</v>
      </c>
      <c r="C104" s="3"/>
      <c r="D104" s="3"/>
      <c r="E104" s="3">
        <v>133673126</v>
      </c>
    </row>
    <row r="105" spans="1:5" x14ac:dyDescent="0.2">
      <c r="A105" s="37" t="s">
        <v>482</v>
      </c>
      <c r="B105" s="38" t="s">
        <v>1597</v>
      </c>
      <c r="C105" s="38">
        <v>130485377</v>
      </c>
      <c r="D105" s="38">
        <v>0</v>
      </c>
      <c r="E105" s="38"/>
    </row>
    <row r="106" spans="1:5" x14ac:dyDescent="0.2">
      <c r="A106" s="37" t="s">
        <v>482</v>
      </c>
      <c r="B106" s="38" t="s">
        <v>1598</v>
      </c>
      <c r="C106" s="38">
        <v>3187749</v>
      </c>
      <c r="D106" s="38">
        <v>0</v>
      </c>
      <c r="E106" s="38"/>
    </row>
    <row r="107" spans="1:5" x14ac:dyDescent="0.2">
      <c r="A107" s="1" t="s">
        <v>1494</v>
      </c>
      <c r="B107" s="3" t="s">
        <v>1599</v>
      </c>
      <c r="C107" s="3"/>
      <c r="D107" s="3"/>
      <c r="E107" s="3">
        <v>66304272.899999999</v>
      </c>
    </row>
    <row r="108" spans="1:5" x14ac:dyDescent="0.2">
      <c r="A108" s="37" t="s">
        <v>482</v>
      </c>
      <c r="B108" s="38" t="s">
        <v>1600</v>
      </c>
      <c r="C108" s="38">
        <v>44958</v>
      </c>
      <c r="D108" s="38">
        <v>0</v>
      </c>
      <c r="E108" s="38"/>
    </row>
    <row r="109" spans="1:5" x14ac:dyDescent="0.2">
      <c r="A109" s="37" t="s">
        <v>482</v>
      </c>
      <c r="B109" s="38" t="s">
        <v>1601</v>
      </c>
      <c r="C109" s="38">
        <v>2674014</v>
      </c>
      <c r="D109" s="38">
        <v>0</v>
      </c>
      <c r="E109" s="38"/>
    </row>
    <row r="110" spans="1:5" x14ac:dyDescent="0.2">
      <c r="A110" s="37" t="s">
        <v>482</v>
      </c>
      <c r="B110" s="38" t="s">
        <v>1602</v>
      </c>
      <c r="C110" s="38">
        <v>301725</v>
      </c>
      <c r="D110" s="38">
        <v>0</v>
      </c>
      <c r="E110" s="38"/>
    </row>
    <row r="111" spans="1:5" x14ac:dyDescent="0.2">
      <c r="A111" s="37" t="s">
        <v>482</v>
      </c>
      <c r="B111" s="38" t="s">
        <v>2021</v>
      </c>
      <c r="C111" s="38">
        <v>200</v>
      </c>
      <c r="D111" s="38">
        <v>0</v>
      </c>
      <c r="E111" s="38"/>
    </row>
    <row r="112" spans="1:5" x14ac:dyDescent="0.2">
      <c r="A112" s="37" t="s">
        <v>482</v>
      </c>
      <c r="B112" s="38" t="s">
        <v>2022</v>
      </c>
      <c r="C112" s="38">
        <v>1658167</v>
      </c>
      <c r="D112" s="38">
        <v>0</v>
      </c>
      <c r="E112" s="38"/>
    </row>
    <row r="113" spans="1:5" x14ac:dyDescent="0.2">
      <c r="A113" s="37" t="s">
        <v>482</v>
      </c>
      <c r="B113" s="38" t="s">
        <v>1603</v>
      </c>
      <c r="C113" s="38">
        <v>59527853</v>
      </c>
      <c r="D113" s="38">
        <v>0</v>
      </c>
      <c r="E113" s="38"/>
    </row>
    <row r="114" spans="1:5" x14ac:dyDescent="0.2">
      <c r="A114" s="37" t="s">
        <v>482</v>
      </c>
      <c r="B114" s="38" t="s">
        <v>2023</v>
      </c>
      <c r="C114" s="38">
        <v>297784</v>
      </c>
      <c r="D114" s="38">
        <v>0</v>
      </c>
      <c r="E114" s="38"/>
    </row>
    <row r="115" spans="1:5" x14ac:dyDescent="0.2">
      <c r="A115" s="37" t="s">
        <v>482</v>
      </c>
      <c r="B115" s="38" t="s">
        <v>1604</v>
      </c>
      <c r="C115" s="38">
        <v>9050.9</v>
      </c>
      <c r="D115" s="38">
        <v>0</v>
      </c>
      <c r="E115" s="38"/>
    </row>
    <row r="116" spans="1:5" x14ac:dyDescent="0.2">
      <c r="A116" s="37" t="s">
        <v>482</v>
      </c>
      <c r="B116" s="38" t="s">
        <v>1605</v>
      </c>
      <c r="C116" s="38">
        <v>1790521</v>
      </c>
      <c r="D116" s="38">
        <v>0</v>
      </c>
      <c r="E116" s="38"/>
    </row>
    <row r="117" spans="1:5" x14ac:dyDescent="0.2">
      <c r="A117" s="1" t="s">
        <v>1606</v>
      </c>
      <c r="B117" s="3" t="s">
        <v>1607</v>
      </c>
      <c r="C117" s="3"/>
      <c r="D117" s="3"/>
      <c r="E117" s="3">
        <v>0</v>
      </c>
    </row>
    <row r="118" spans="1:5" x14ac:dyDescent="0.2">
      <c r="A118" s="2" t="s">
        <v>1412</v>
      </c>
      <c r="B118" s="4" t="s">
        <v>1608</v>
      </c>
      <c r="C118" s="4"/>
      <c r="D118" s="4"/>
      <c r="E118" s="4">
        <v>-22232650.890000001</v>
      </c>
    </row>
    <row r="119" spans="1:5" x14ac:dyDescent="0.2">
      <c r="A119" s="1" t="s">
        <v>1609</v>
      </c>
      <c r="B119" s="3" t="s">
        <v>1610</v>
      </c>
      <c r="C119" s="3"/>
      <c r="D119" s="3"/>
      <c r="E119" s="3">
        <v>28483648.670000002</v>
      </c>
    </row>
    <row r="120" spans="1:5" x14ac:dyDescent="0.2">
      <c r="A120" s="37" t="s">
        <v>482</v>
      </c>
      <c r="B120" s="38" t="s">
        <v>1611</v>
      </c>
      <c r="C120" s="38">
        <v>0</v>
      </c>
      <c r="D120" s="38">
        <v>26151696</v>
      </c>
      <c r="E120" s="38"/>
    </row>
    <row r="121" spans="1:5" x14ac:dyDescent="0.2">
      <c r="A121" s="37" t="s">
        <v>482</v>
      </c>
      <c r="B121" s="38" t="s">
        <v>2024</v>
      </c>
      <c r="C121" s="38">
        <v>0</v>
      </c>
      <c r="D121" s="38">
        <v>1860027.67</v>
      </c>
      <c r="E121" s="38"/>
    </row>
    <row r="122" spans="1:5" x14ac:dyDescent="0.2">
      <c r="A122" s="37" t="s">
        <v>482</v>
      </c>
      <c r="B122" s="38" t="s">
        <v>2025</v>
      </c>
      <c r="C122" s="38">
        <v>0</v>
      </c>
      <c r="D122" s="38">
        <v>471925</v>
      </c>
      <c r="E122" s="38"/>
    </row>
    <row r="123" spans="1:5" x14ac:dyDescent="0.2">
      <c r="A123" s="1" t="s">
        <v>1612</v>
      </c>
      <c r="B123" s="3" t="s">
        <v>1613</v>
      </c>
      <c r="C123" s="3"/>
      <c r="D123" s="3"/>
      <c r="E123" s="3">
        <v>5274347.2</v>
      </c>
    </row>
    <row r="124" spans="1:5" x14ac:dyDescent="0.2">
      <c r="A124" s="37" t="s">
        <v>482</v>
      </c>
      <c r="B124" s="38" t="s">
        <v>2026</v>
      </c>
      <c r="C124" s="38">
        <v>515</v>
      </c>
      <c r="D124" s="38">
        <v>0</v>
      </c>
      <c r="E124" s="38"/>
    </row>
    <row r="125" spans="1:5" x14ac:dyDescent="0.2">
      <c r="A125" s="37" t="s">
        <v>482</v>
      </c>
      <c r="B125" s="38" t="s">
        <v>2027</v>
      </c>
      <c r="C125" s="38">
        <v>5273832.2</v>
      </c>
      <c r="D125" s="38">
        <v>0</v>
      </c>
      <c r="E125" s="38"/>
    </row>
    <row r="126" spans="1:5" x14ac:dyDescent="0.2">
      <c r="A126" s="2" t="s">
        <v>1456</v>
      </c>
      <c r="B126" s="4" t="s">
        <v>1614</v>
      </c>
      <c r="C126" s="4"/>
      <c r="D126" s="4"/>
      <c r="E126" s="4">
        <v>23209301.469999999</v>
      </c>
    </row>
    <row r="127" spans="1:5" x14ac:dyDescent="0.2">
      <c r="A127" s="2" t="s">
        <v>1479</v>
      </c>
      <c r="B127" s="4" t="s">
        <v>1615</v>
      </c>
      <c r="C127" s="4"/>
      <c r="D127" s="4"/>
      <c r="E127" s="4">
        <v>976650.58</v>
      </c>
    </row>
    <row r="128" spans="1:5" x14ac:dyDescent="0.2">
      <c r="A128" s="1" t="s">
        <v>1616</v>
      </c>
      <c r="B128" s="3" t="s">
        <v>1617</v>
      </c>
      <c r="C128" s="3"/>
      <c r="D128" s="3"/>
      <c r="E128" s="3">
        <v>0</v>
      </c>
    </row>
    <row r="129" spans="1:5" x14ac:dyDescent="0.2">
      <c r="A129" s="17" t="s">
        <v>2028</v>
      </c>
      <c r="B129" s="18" t="s">
        <v>2029</v>
      </c>
      <c r="C129" s="18"/>
      <c r="D129" s="18"/>
      <c r="E129" s="18">
        <v>0</v>
      </c>
    </row>
    <row r="130" spans="1:5" x14ac:dyDescent="0.2">
      <c r="A130" s="2" t="s">
        <v>1483</v>
      </c>
      <c r="B130" s="4" t="s">
        <v>1618</v>
      </c>
      <c r="C130" s="4"/>
      <c r="D130" s="4"/>
      <c r="E130" s="4">
        <v>976650.58</v>
      </c>
    </row>
    <row r="131" spans="1:5" x14ac:dyDescent="0.2">
      <c r="B131" s="3"/>
      <c r="C131" s="3"/>
      <c r="D131" s="3"/>
      <c r="E131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139B1-E163-40DF-B076-47A1724EFD34}">
  <sheetPr>
    <tabColor theme="7" tint="0.79998168889431442"/>
  </sheetPr>
  <dimension ref="A2:Q42"/>
  <sheetViews>
    <sheetView workbookViewId="0">
      <pane ySplit="8" topLeftCell="A9" activePane="bottomLeft" state="frozen"/>
      <selection pane="bottomLeft" activeCell="N35" sqref="N35:N43"/>
    </sheetView>
  </sheetViews>
  <sheetFormatPr defaultRowHeight="12.75" x14ac:dyDescent="0.2"/>
  <cols>
    <col min="7" max="7" width="10.7109375" bestFit="1" customWidth="1"/>
    <col min="8" max="8" width="19.140625" bestFit="1" customWidth="1"/>
    <col min="9" max="9" width="45" bestFit="1" customWidth="1"/>
    <col min="10" max="10" width="30.5703125" bestFit="1" customWidth="1"/>
    <col min="11" max="11" width="7.28515625" bestFit="1" customWidth="1"/>
    <col min="12" max="12" width="16.28515625" bestFit="1" customWidth="1"/>
    <col min="13" max="13" width="28" bestFit="1" customWidth="1"/>
    <col min="14" max="14" width="15" bestFit="1" customWidth="1"/>
    <col min="15" max="15" width="10.85546875" bestFit="1" customWidth="1"/>
    <col min="16" max="16" width="9" bestFit="1" customWidth="1"/>
    <col min="17" max="17" width="12.7109375" bestFit="1" customWidth="1"/>
  </cols>
  <sheetData>
    <row r="2" spans="1:17" x14ac:dyDescent="0.2">
      <c r="A2" s="7" t="s">
        <v>467</v>
      </c>
      <c r="B2" s="8"/>
      <c r="C2" s="8"/>
      <c r="D2" s="8"/>
      <c r="E2" s="8"/>
      <c r="F2" s="8"/>
      <c r="G2" s="8"/>
      <c r="H2" s="8"/>
      <c r="I2" s="8"/>
      <c r="J2" s="9"/>
    </row>
    <row r="3" spans="1:17" x14ac:dyDescent="0.2">
      <c r="A3" s="10" t="s">
        <v>1965</v>
      </c>
      <c r="B3" s="11"/>
      <c r="C3" s="11"/>
      <c r="D3" s="11"/>
      <c r="E3" s="11"/>
      <c r="F3" s="11"/>
      <c r="G3" s="11"/>
      <c r="H3" s="11"/>
      <c r="I3" s="11"/>
      <c r="J3" s="12"/>
    </row>
    <row r="4" spans="1:17" x14ac:dyDescent="0.2">
      <c r="A4" s="10" t="s">
        <v>459</v>
      </c>
      <c r="B4" s="11"/>
      <c r="C4" s="11"/>
      <c r="D4" s="11"/>
      <c r="E4" s="11"/>
      <c r="F4" s="11"/>
      <c r="G4" s="11"/>
      <c r="H4" s="11"/>
      <c r="I4" s="11"/>
      <c r="J4" s="12"/>
    </row>
    <row r="5" spans="1:17" x14ac:dyDescent="0.2">
      <c r="A5" s="10" t="s">
        <v>1966</v>
      </c>
      <c r="B5" s="11"/>
      <c r="C5" s="11"/>
      <c r="D5" s="11"/>
      <c r="E5" s="11"/>
      <c r="F5" s="11"/>
      <c r="G5" s="11"/>
      <c r="H5" s="11"/>
      <c r="I5" s="11"/>
      <c r="J5" s="12"/>
    </row>
    <row r="6" spans="1:17" x14ac:dyDescent="0.2">
      <c r="A6" s="13" t="s">
        <v>460</v>
      </c>
      <c r="B6" s="14"/>
      <c r="C6" s="14"/>
      <c r="D6" s="14"/>
      <c r="E6" s="14"/>
      <c r="F6" s="14"/>
      <c r="G6" s="14"/>
      <c r="H6" s="14"/>
      <c r="I6" s="14"/>
      <c r="J6" s="15"/>
    </row>
    <row r="8" spans="1:17" ht="22.5" x14ac:dyDescent="0.2">
      <c r="A8" s="16" t="s">
        <v>461</v>
      </c>
      <c r="B8" s="16" t="s">
        <v>468</v>
      </c>
      <c r="C8" s="16" t="s">
        <v>469</v>
      </c>
      <c r="D8" s="16" t="s">
        <v>470</v>
      </c>
      <c r="E8" s="16" t="s">
        <v>471</v>
      </c>
      <c r="F8" s="16" t="s">
        <v>472</v>
      </c>
      <c r="G8" s="16" t="s">
        <v>473</v>
      </c>
      <c r="H8" s="16" t="s">
        <v>474</v>
      </c>
      <c r="I8" s="16" t="s">
        <v>475</v>
      </c>
      <c r="J8" s="16" t="s">
        <v>476</v>
      </c>
      <c r="K8" s="16" t="s">
        <v>1396</v>
      </c>
      <c r="L8" s="16" t="s">
        <v>477</v>
      </c>
      <c r="M8" s="16" t="s">
        <v>463</v>
      </c>
      <c r="N8" s="16" t="s">
        <v>464</v>
      </c>
      <c r="O8" s="16" t="s">
        <v>465</v>
      </c>
      <c r="P8" s="16" t="s">
        <v>466</v>
      </c>
      <c r="Q8" s="16" t="s">
        <v>478</v>
      </c>
    </row>
    <row r="9" spans="1:17" x14ac:dyDescent="0.2">
      <c r="A9" s="2" t="s">
        <v>375</v>
      </c>
      <c r="B9" s="1" t="s">
        <v>492</v>
      </c>
      <c r="C9" s="43">
        <v>45412</v>
      </c>
      <c r="D9" s="1" t="s">
        <v>157</v>
      </c>
      <c r="E9" s="1" t="s">
        <v>486</v>
      </c>
      <c r="F9" s="1" t="s">
        <v>482</v>
      </c>
      <c r="G9" s="1" t="s">
        <v>1967</v>
      </c>
      <c r="H9" s="1" t="s">
        <v>1968</v>
      </c>
      <c r="I9" s="1" t="s">
        <v>1400</v>
      </c>
      <c r="J9" s="1" t="s">
        <v>1969</v>
      </c>
      <c r="K9" s="1" t="s">
        <v>1397</v>
      </c>
      <c r="L9" s="1" t="s">
        <v>485</v>
      </c>
      <c r="M9" s="3">
        <v>4236</v>
      </c>
      <c r="N9" s="3">
        <v>0</v>
      </c>
      <c r="O9" s="3">
        <f>+M9</f>
        <v>4236</v>
      </c>
      <c r="P9" s="3">
        <v>0</v>
      </c>
      <c r="Q9" s="1" t="s">
        <v>482</v>
      </c>
    </row>
    <row r="10" spans="1:17" x14ac:dyDescent="0.2">
      <c r="A10" s="2" t="s">
        <v>375</v>
      </c>
      <c r="B10" s="1" t="s">
        <v>492</v>
      </c>
      <c r="C10" s="43">
        <v>45412</v>
      </c>
      <c r="D10" s="1" t="s">
        <v>157</v>
      </c>
      <c r="E10" s="1" t="s">
        <v>486</v>
      </c>
      <c r="F10" s="1" t="s">
        <v>482</v>
      </c>
      <c r="G10" s="1" t="s">
        <v>1967</v>
      </c>
      <c r="H10" s="1" t="s">
        <v>1968</v>
      </c>
      <c r="I10" s="1" t="s">
        <v>1400</v>
      </c>
      <c r="J10" s="1" t="s">
        <v>1969</v>
      </c>
      <c r="K10" s="1" t="s">
        <v>1397</v>
      </c>
      <c r="L10" s="1" t="s">
        <v>485</v>
      </c>
      <c r="M10" s="3">
        <v>1144</v>
      </c>
      <c r="N10" s="3">
        <v>0</v>
      </c>
      <c r="O10" s="3">
        <f>+O9+M10-N10</f>
        <v>5380</v>
      </c>
      <c r="P10" s="3">
        <v>0</v>
      </c>
      <c r="Q10" s="1" t="s">
        <v>482</v>
      </c>
    </row>
    <row r="11" spans="1:17" x14ac:dyDescent="0.2">
      <c r="A11" s="2" t="s">
        <v>375</v>
      </c>
      <c r="B11" s="1" t="s">
        <v>493</v>
      </c>
      <c r="C11" s="43">
        <v>45437</v>
      </c>
      <c r="D11" s="1" t="s">
        <v>159</v>
      </c>
      <c r="E11" s="1" t="s">
        <v>486</v>
      </c>
      <c r="F11" s="1" t="s">
        <v>482</v>
      </c>
      <c r="G11" s="1" t="s">
        <v>1971</v>
      </c>
      <c r="H11" s="1" t="s">
        <v>1972</v>
      </c>
      <c r="I11" s="1" t="s">
        <v>1970</v>
      </c>
      <c r="J11" s="1" t="s">
        <v>1405</v>
      </c>
      <c r="K11" s="1" t="s">
        <v>1397</v>
      </c>
      <c r="L11" s="1" t="s">
        <v>485</v>
      </c>
      <c r="M11" s="3">
        <v>241216</v>
      </c>
      <c r="N11" s="3">
        <v>0</v>
      </c>
      <c r="O11" s="3">
        <f t="shared" ref="O11:O25" si="0">+O10+M11-N11</f>
        <v>246596</v>
      </c>
      <c r="P11" s="3">
        <v>0</v>
      </c>
      <c r="Q11" s="1" t="s">
        <v>482</v>
      </c>
    </row>
    <row r="12" spans="1:17" x14ac:dyDescent="0.2">
      <c r="A12" s="2" t="s">
        <v>375</v>
      </c>
      <c r="B12" s="1" t="s">
        <v>495</v>
      </c>
      <c r="C12" s="43">
        <v>45457</v>
      </c>
      <c r="D12" s="1" t="s">
        <v>157</v>
      </c>
      <c r="E12" s="1" t="s">
        <v>486</v>
      </c>
      <c r="F12" s="1" t="s">
        <v>482</v>
      </c>
      <c r="G12" s="1" t="s">
        <v>1973</v>
      </c>
      <c r="H12" s="1" t="s">
        <v>1974</v>
      </c>
      <c r="I12" s="1" t="s">
        <v>1403</v>
      </c>
      <c r="J12" s="1" t="s">
        <v>1399</v>
      </c>
      <c r="K12" s="1" t="s">
        <v>1397</v>
      </c>
      <c r="L12" s="1" t="s">
        <v>485</v>
      </c>
      <c r="M12" s="3">
        <v>150</v>
      </c>
      <c r="N12" s="3">
        <v>0</v>
      </c>
      <c r="O12" s="3">
        <f t="shared" si="0"/>
        <v>246746</v>
      </c>
      <c r="P12" s="3">
        <v>0</v>
      </c>
      <c r="Q12" s="1" t="s">
        <v>482</v>
      </c>
    </row>
    <row r="13" spans="1:17" x14ac:dyDescent="0.2">
      <c r="A13" s="2" t="s">
        <v>375</v>
      </c>
      <c r="B13" s="1" t="s">
        <v>495</v>
      </c>
      <c r="C13" s="43">
        <v>45457</v>
      </c>
      <c r="D13" s="1" t="s">
        <v>157</v>
      </c>
      <c r="E13" s="1" t="s">
        <v>486</v>
      </c>
      <c r="F13" s="1" t="s">
        <v>482</v>
      </c>
      <c r="G13" s="1" t="s">
        <v>1973</v>
      </c>
      <c r="H13" s="1" t="s">
        <v>1974</v>
      </c>
      <c r="I13" s="1" t="s">
        <v>1403</v>
      </c>
      <c r="J13" s="1" t="s">
        <v>1399</v>
      </c>
      <c r="K13" s="1" t="s">
        <v>1397</v>
      </c>
      <c r="L13" s="1" t="s">
        <v>485</v>
      </c>
      <c r="M13" s="3">
        <v>27</v>
      </c>
      <c r="N13" s="3">
        <v>0</v>
      </c>
      <c r="O13" s="3">
        <f t="shared" si="0"/>
        <v>246773</v>
      </c>
      <c r="P13" s="3">
        <v>0</v>
      </c>
      <c r="Q13" s="1" t="s">
        <v>482</v>
      </c>
    </row>
    <row r="14" spans="1:17" x14ac:dyDescent="0.2">
      <c r="A14" s="2" t="s">
        <v>375</v>
      </c>
      <c r="B14" s="1" t="s">
        <v>495</v>
      </c>
      <c r="C14" s="43">
        <v>45457</v>
      </c>
      <c r="D14" s="1" t="s">
        <v>157</v>
      </c>
      <c r="E14" s="1" t="s">
        <v>486</v>
      </c>
      <c r="F14" s="1" t="s">
        <v>482</v>
      </c>
      <c r="G14" s="1" t="s">
        <v>1973</v>
      </c>
      <c r="H14" s="1" t="s">
        <v>1974</v>
      </c>
      <c r="I14" s="1" t="s">
        <v>1403</v>
      </c>
      <c r="J14" s="1" t="s">
        <v>1399</v>
      </c>
      <c r="K14" s="1" t="s">
        <v>1397</v>
      </c>
      <c r="L14" s="1" t="s">
        <v>485</v>
      </c>
      <c r="M14" s="3">
        <v>9626</v>
      </c>
      <c r="N14" s="3">
        <v>0</v>
      </c>
      <c r="O14" s="3">
        <f t="shared" si="0"/>
        <v>256399</v>
      </c>
      <c r="P14" s="3">
        <v>0</v>
      </c>
      <c r="Q14" s="1" t="s">
        <v>482</v>
      </c>
    </row>
    <row r="15" spans="1:17" x14ac:dyDescent="0.2">
      <c r="A15" s="2" t="s">
        <v>375</v>
      </c>
      <c r="B15" s="1" t="s">
        <v>495</v>
      </c>
      <c r="C15" s="43">
        <v>45457</v>
      </c>
      <c r="D15" s="1" t="s">
        <v>157</v>
      </c>
      <c r="E15" s="1" t="s">
        <v>486</v>
      </c>
      <c r="F15" s="1" t="s">
        <v>482</v>
      </c>
      <c r="G15" s="1" t="s">
        <v>1973</v>
      </c>
      <c r="H15" s="1" t="s">
        <v>1974</v>
      </c>
      <c r="I15" s="1" t="s">
        <v>1403</v>
      </c>
      <c r="J15" s="1" t="s">
        <v>1399</v>
      </c>
      <c r="K15" s="1" t="s">
        <v>1397</v>
      </c>
      <c r="L15" s="1" t="s">
        <v>485</v>
      </c>
      <c r="M15" s="3">
        <v>2599</v>
      </c>
      <c r="N15" s="3">
        <v>0</v>
      </c>
      <c r="O15" s="3">
        <f t="shared" si="0"/>
        <v>258998</v>
      </c>
      <c r="P15" s="3">
        <v>0</v>
      </c>
      <c r="Q15" s="1" t="s">
        <v>482</v>
      </c>
    </row>
    <row r="16" spans="1:17" x14ac:dyDescent="0.2">
      <c r="A16" s="2" t="s">
        <v>375</v>
      </c>
      <c r="B16" s="1" t="s">
        <v>495</v>
      </c>
      <c r="C16" s="43">
        <v>45457</v>
      </c>
      <c r="D16" s="1" t="s">
        <v>157</v>
      </c>
      <c r="E16" s="1" t="s">
        <v>486</v>
      </c>
      <c r="F16" s="1" t="s">
        <v>482</v>
      </c>
      <c r="G16" s="1" t="s">
        <v>1973</v>
      </c>
      <c r="H16" s="1" t="s">
        <v>1974</v>
      </c>
      <c r="I16" s="1" t="s">
        <v>1403</v>
      </c>
      <c r="J16" s="1" t="s">
        <v>1399</v>
      </c>
      <c r="K16" s="1" t="s">
        <v>1397</v>
      </c>
      <c r="L16" s="1" t="s">
        <v>485</v>
      </c>
      <c r="M16" s="3">
        <v>350</v>
      </c>
      <c r="N16" s="3">
        <v>0</v>
      </c>
      <c r="O16" s="3">
        <f t="shared" si="0"/>
        <v>259348</v>
      </c>
      <c r="P16" s="3">
        <v>0</v>
      </c>
      <c r="Q16" s="1" t="s">
        <v>482</v>
      </c>
    </row>
    <row r="17" spans="1:17" x14ac:dyDescent="0.2">
      <c r="A17" s="2" t="s">
        <v>375</v>
      </c>
      <c r="B17" s="1" t="s">
        <v>499</v>
      </c>
      <c r="C17" s="43">
        <v>45492</v>
      </c>
      <c r="D17" s="1" t="s">
        <v>157</v>
      </c>
      <c r="E17" s="1" t="s">
        <v>486</v>
      </c>
      <c r="F17" s="1" t="s">
        <v>482</v>
      </c>
      <c r="G17" s="1" t="s">
        <v>1975</v>
      </c>
      <c r="H17" s="1" t="s">
        <v>1976</v>
      </c>
      <c r="I17" s="1" t="s">
        <v>1977</v>
      </c>
      <c r="J17" s="1" t="s">
        <v>1399</v>
      </c>
      <c r="K17" s="1" t="s">
        <v>1397</v>
      </c>
      <c r="L17" s="1" t="s">
        <v>485</v>
      </c>
      <c r="M17" s="3">
        <v>36220</v>
      </c>
      <c r="N17" s="3">
        <v>0</v>
      </c>
      <c r="O17" s="3">
        <f t="shared" si="0"/>
        <v>295568</v>
      </c>
      <c r="P17" s="3">
        <v>0</v>
      </c>
      <c r="Q17" s="1" t="s">
        <v>482</v>
      </c>
    </row>
    <row r="18" spans="1:17" x14ac:dyDescent="0.2">
      <c r="A18" s="2" t="s">
        <v>375</v>
      </c>
      <c r="B18" s="1" t="s">
        <v>499</v>
      </c>
      <c r="C18" s="43">
        <v>45492</v>
      </c>
      <c r="D18" s="1" t="s">
        <v>157</v>
      </c>
      <c r="E18" s="1" t="s">
        <v>486</v>
      </c>
      <c r="F18" s="1" t="s">
        <v>482</v>
      </c>
      <c r="G18" s="1" t="s">
        <v>1975</v>
      </c>
      <c r="H18" s="1" t="s">
        <v>1976</v>
      </c>
      <c r="I18" s="1" t="s">
        <v>1977</v>
      </c>
      <c r="J18" s="1" t="s">
        <v>1399</v>
      </c>
      <c r="K18" s="1" t="s">
        <v>1397</v>
      </c>
      <c r="L18" s="1" t="s">
        <v>485</v>
      </c>
      <c r="M18" s="3">
        <v>9780</v>
      </c>
      <c r="N18" s="3">
        <v>0</v>
      </c>
      <c r="O18" s="3">
        <f t="shared" si="0"/>
        <v>305348</v>
      </c>
      <c r="P18" s="3">
        <v>0</v>
      </c>
      <c r="Q18" s="1" t="s">
        <v>482</v>
      </c>
    </row>
    <row r="19" spans="1:17" x14ac:dyDescent="0.2">
      <c r="A19" s="2" t="s">
        <v>375</v>
      </c>
      <c r="B19" s="1" t="s">
        <v>499</v>
      </c>
      <c r="C19" s="43">
        <v>45494</v>
      </c>
      <c r="D19" s="1" t="s">
        <v>157</v>
      </c>
      <c r="E19" s="1" t="s">
        <v>486</v>
      </c>
      <c r="F19" s="1" t="s">
        <v>482</v>
      </c>
      <c r="G19" s="1" t="s">
        <v>1978</v>
      </c>
      <c r="H19" s="1" t="s">
        <v>1979</v>
      </c>
      <c r="I19" s="1" t="s">
        <v>1980</v>
      </c>
      <c r="J19" s="1" t="s">
        <v>1981</v>
      </c>
      <c r="K19" s="1" t="s">
        <v>1397</v>
      </c>
      <c r="L19" s="1" t="s">
        <v>485</v>
      </c>
      <c r="M19" s="3">
        <v>11811</v>
      </c>
      <c r="N19" s="3">
        <v>0</v>
      </c>
      <c r="O19" s="3">
        <f t="shared" si="0"/>
        <v>317159</v>
      </c>
      <c r="P19" s="3">
        <v>0</v>
      </c>
      <c r="Q19" s="1" t="s">
        <v>482</v>
      </c>
    </row>
    <row r="20" spans="1:17" x14ac:dyDescent="0.2">
      <c r="A20" s="2" t="s">
        <v>375</v>
      </c>
      <c r="B20" s="1" t="s">
        <v>499</v>
      </c>
      <c r="C20" s="43">
        <v>45494</v>
      </c>
      <c r="D20" s="1" t="s">
        <v>157</v>
      </c>
      <c r="E20" s="1" t="s">
        <v>486</v>
      </c>
      <c r="F20" s="1" t="s">
        <v>482</v>
      </c>
      <c r="G20" s="1" t="s">
        <v>1978</v>
      </c>
      <c r="H20" s="1" t="s">
        <v>1979</v>
      </c>
      <c r="I20" s="1" t="s">
        <v>1980</v>
      </c>
      <c r="J20" s="1" t="s">
        <v>1981</v>
      </c>
      <c r="K20" s="1" t="s">
        <v>1397</v>
      </c>
      <c r="L20" s="1" t="s">
        <v>485</v>
      </c>
      <c r="M20" s="3">
        <v>3189</v>
      </c>
      <c r="N20" s="3">
        <v>0</v>
      </c>
      <c r="O20" s="3">
        <f t="shared" si="0"/>
        <v>320348</v>
      </c>
      <c r="P20" s="3">
        <v>0</v>
      </c>
      <c r="Q20" s="1" t="s">
        <v>482</v>
      </c>
    </row>
    <row r="21" spans="1:17" x14ac:dyDescent="0.2">
      <c r="A21" s="2" t="s">
        <v>375</v>
      </c>
      <c r="B21" s="1" t="s">
        <v>505</v>
      </c>
      <c r="C21" s="43">
        <v>45520</v>
      </c>
      <c r="D21" s="1" t="s">
        <v>157</v>
      </c>
      <c r="E21" s="1" t="s">
        <v>486</v>
      </c>
      <c r="F21" s="1" t="s">
        <v>482</v>
      </c>
      <c r="G21" s="1" t="s">
        <v>1982</v>
      </c>
      <c r="H21" s="1" t="s">
        <v>1983</v>
      </c>
      <c r="I21" s="1" t="s">
        <v>1984</v>
      </c>
      <c r="J21" s="1" t="s">
        <v>1985</v>
      </c>
      <c r="K21" s="1" t="s">
        <v>1397</v>
      </c>
      <c r="L21" s="1" t="s">
        <v>485</v>
      </c>
      <c r="M21" s="3">
        <v>1100</v>
      </c>
      <c r="N21" s="3">
        <v>0</v>
      </c>
      <c r="O21" s="3">
        <f t="shared" si="0"/>
        <v>321448</v>
      </c>
      <c r="P21" s="3">
        <v>0</v>
      </c>
      <c r="Q21" s="1" t="s">
        <v>482</v>
      </c>
    </row>
    <row r="22" spans="1:17" x14ac:dyDescent="0.2">
      <c r="A22" s="2" t="s">
        <v>375</v>
      </c>
      <c r="B22" s="1" t="s">
        <v>1402</v>
      </c>
      <c r="C22" s="43">
        <v>45555</v>
      </c>
      <c r="D22" s="1" t="s">
        <v>157</v>
      </c>
      <c r="E22" s="1" t="s">
        <v>486</v>
      </c>
      <c r="F22" s="1" t="s">
        <v>482</v>
      </c>
      <c r="G22" s="1" t="s">
        <v>1986</v>
      </c>
      <c r="H22" s="1" t="s">
        <v>1987</v>
      </c>
      <c r="I22" s="1" t="s">
        <v>1988</v>
      </c>
      <c r="J22" s="1" t="s">
        <v>1989</v>
      </c>
      <c r="K22" s="1" t="s">
        <v>1397</v>
      </c>
      <c r="L22" s="1" t="s">
        <v>485</v>
      </c>
      <c r="M22" s="3">
        <v>30000</v>
      </c>
      <c r="N22" s="3">
        <v>0</v>
      </c>
      <c r="O22" s="3">
        <f t="shared" si="0"/>
        <v>351448</v>
      </c>
      <c r="P22" s="3">
        <v>0</v>
      </c>
      <c r="Q22" s="1" t="s">
        <v>482</v>
      </c>
    </row>
    <row r="23" spans="1:17" x14ac:dyDescent="0.2">
      <c r="A23" s="2" t="s">
        <v>375</v>
      </c>
      <c r="B23" s="1" t="s">
        <v>1406</v>
      </c>
      <c r="C23" s="43">
        <v>45635</v>
      </c>
      <c r="D23" s="1" t="s">
        <v>157</v>
      </c>
      <c r="E23" s="1" t="s">
        <v>486</v>
      </c>
      <c r="F23" s="1" t="s">
        <v>482</v>
      </c>
      <c r="G23" s="1" t="s">
        <v>1990</v>
      </c>
      <c r="H23" s="1" t="s">
        <v>1991</v>
      </c>
      <c r="I23" s="1" t="s">
        <v>1398</v>
      </c>
      <c r="J23" s="1" t="s">
        <v>1399</v>
      </c>
      <c r="K23" s="1" t="s">
        <v>1397</v>
      </c>
      <c r="L23" s="1" t="s">
        <v>485</v>
      </c>
      <c r="M23" s="3">
        <v>10506</v>
      </c>
      <c r="N23" s="3">
        <v>0</v>
      </c>
      <c r="O23" s="3">
        <f t="shared" si="0"/>
        <v>361954</v>
      </c>
      <c r="P23" s="3">
        <v>0</v>
      </c>
      <c r="Q23" s="1" t="s">
        <v>482</v>
      </c>
    </row>
    <row r="24" spans="1:17" x14ac:dyDescent="0.2">
      <c r="A24" s="2" t="s">
        <v>375</v>
      </c>
      <c r="B24" s="1" t="s">
        <v>1406</v>
      </c>
      <c r="C24" s="43">
        <v>45635</v>
      </c>
      <c r="D24" s="1" t="s">
        <v>157</v>
      </c>
      <c r="E24" s="1" t="s">
        <v>486</v>
      </c>
      <c r="F24" s="1" t="s">
        <v>482</v>
      </c>
      <c r="G24" s="1" t="s">
        <v>1990</v>
      </c>
      <c r="H24" s="1" t="s">
        <v>1991</v>
      </c>
      <c r="I24" s="1" t="s">
        <v>1398</v>
      </c>
      <c r="J24" s="1" t="s">
        <v>1399</v>
      </c>
      <c r="K24" s="1" t="s">
        <v>1397</v>
      </c>
      <c r="L24" s="1" t="s">
        <v>485</v>
      </c>
      <c r="M24" s="3">
        <v>2837</v>
      </c>
      <c r="N24" s="3">
        <v>0</v>
      </c>
      <c r="O24" s="3">
        <f t="shared" si="0"/>
        <v>364791</v>
      </c>
      <c r="P24" s="3">
        <v>0</v>
      </c>
      <c r="Q24" s="1" t="s">
        <v>482</v>
      </c>
    </row>
    <row r="25" spans="1:17" x14ac:dyDescent="0.2">
      <c r="A25" s="2" t="s">
        <v>375</v>
      </c>
      <c r="B25" s="1" t="s">
        <v>1406</v>
      </c>
      <c r="C25" s="43">
        <v>45635</v>
      </c>
      <c r="D25" s="1" t="s">
        <v>157</v>
      </c>
      <c r="E25" s="1" t="s">
        <v>486</v>
      </c>
      <c r="F25" s="1" t="s">
        <v>482</v>
      </c>
      <c r="G25" s="1" t="s">
        <v>1990</v>
      </c>
      <c r="H25" s="1" t="s">
        <v>1991</v>
      </c>
      <c r="I25" s="1" t="s">
        <v>1398</v>
      </c>
      <c r="J25" s="1" t="s">
        <v>1399</v>
      </c>
      <c r="K25" s="1" t="s">
        <v>1397</v>
      </c>
      <c r="L25" s="1" t="s">
        <v>485</v>
      </c>
      <c r="M25" s="3">
        <v>750</v>
      </c>
      <c r="N25" s="3">
        <v>0</v>
      </c>
      <c r="O25" s="3">
        <f t="shared" si="0"/>
        <v>365541</v>
      </c>
      <c r="P25" s="3">
        <v>0</v>
      </c>
      <c r="Q25" s="1" t="s">
        <v>482</v>
      </c>
    </row>
    <row r="26" spans="1:17" x14ac:dyDescent="0.2">
      <c r="A26" s="2" t="s">
        <v>503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4">
        <f>SUM(M9:M25)</f>
        <v>365541</v>
      </c>
      <c r="N26" s="4">
        <v>0</v>
      </c>
      <c r="O26" s="4">
        <f>+O25</f>
        <v>365541</v>
      </c>
      <c r="P26" s="4">
        <v>0</v>
      </c>
      <c r="Q26" s="2"/>
    </row>
    <row r="27" spans="1:17" x14ac:dyDescent="0.2">
      <c r="M27" s="3"/>
      <c r="N27" s="3"/>
      <c r="O27" s="3"/>
      <c r="P27" s="3"/>
    </row>
    <row r="28" spans="1:17" x14ac:dyDescent="0.2">
      <c r="M28" s="3"/>
      <c r="N28" s="3"/>
      <c r="O28" s="3"/>
      <c r="P28" s="3"/>
    </row>
    <row r="30" spans="1:17" x14ac:dyDescent="0.2">
      <c r="L30" t="s">
        <v>1992</v>
      </c>
      <c r="M30" t="s">
        <v>1993</v>
      </c>
    </row>
    <row r="31" spans="1:17" x14ac:dyDescent="0.2">
      <c r="L31" t="s">
        <v>1994</v>
      </c>
      <c r="M31" t="s">
        <v>1995</v>
      </c>
    </row>
    <row r="35" spans="14:14" x14ac:dyDescent="0.2">
      <c r="N35" s="74"/>
    </row>
    <row r="36" spans="14:14" x14ac:dyDescent="0.2">
      <c r="N36" s="74"/>
    </row>
    <row r="37" spans="14:14" x14ac:dyDescent="0.2">
      <c r="N37" s="74"/>
    </row>
    <row r="38" spans="14:14" x14ac:dyDescent="0.2">
      <c r="N38" s="74"/>
    </row>
    <row r="39" spans="14:14" x14ac:dyDescent="0.2">
      <c r="N39" s="74"/>
    </row>
    <row r="40" spans="14:14" x14ac:dyDescent="0.2">
      <c r="N40" s="74"/>
    </row>
    <row r="41" spans="14:14" x14ac:dyDescent="0.2">
      <c r="N41" s="74"/>
    </row>
    <row r="42" spans="14:14" x14ac:dyDescent="0.2">
      <c r="N42" s="74"/>
    </row>
  </sheetData>
  <autoFilter ref="A8:Q26" xr:uid="{F33139B1-E163-40DF-B076-47A1724EFD34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50C66-4109-422F-9F8C-70E5742DB2E8}">
  <sheetPr>
    <tabColor theme="7" tint="0.79998168889431442"/>
  </sheetPr>
  <dimension ref="A2:S90"/>
  <sheetViews>
    <sheetView workbookViewId="0">
      <pane ySplit="8" topLeftCell="A72" activePane="bottomLeft" state="frozen"/>
      <selection pane="bottomLeft" activeCell="O91" sqref="O91"/>
    </sheetView>
  </sheetViews>
  <sheetFormatPr defaultRowHeight="12.75" x14ac:dyDescent="0.2"/>
  <cols>
    <col min="11" max="12" width="10" bestFit="1" customWidth="1"/>
    <col min="13" max="13" width="8.7109375" bestFit="1" customWidth="1"/>
    <col min="14" max="14" width="11.7109375" bestFit="1" customWidth="1"/>
    <col min="19" max="19" width="10.140625" bestFit="1" customWidth="1"/>
  </cols>
  <sheetData>
    <row r="2" spans="1:18" x14ac:dyDescent="0.2">
      <c r="A2" s="27" t="s">
        <v>1682</v>
      </c>
      <c r="B2" s="28"/>
      <c r="C2" s="28"/>
      <c r="D2" s="28"/>
      <c r="E2" s="28"/>
      <c r="F2" s="28"/>
      <c r="G2" s="28"/>
      <c r="H2" s="28"/>
      <c r="I2" s="28"/>
      <c r="J2" s="29"/>
      <c r="K2" s="19"/>
      <c r="L2" s="19"/>
      <c r="M2" s="19"/>
      <c r="N2" s="19"/>
      <c r="O2" s="19"/>
      <c r="P2" s="19"/>
      <c r="Q2" s="19"/>
      <c r="R2" s="19"/>
    </row>
    <row r="3" spans="1:18" x14ac:dyDescent="0.2">
      <c r="A3" s="30" t="s">
        <v>1800</v>
      </c>
      <c r="B3" s="31"/>
      <c r="C3" s="31"/>
      <c r="D3" s="31"/>
      <c r="E3" s="31"/>
      <c r="F3" s="31"/>
      <c r="G3" s="31"/>
      <c r="H3" s="31"/>
      <c r="I3" s="31"/>
      <c r="J3" s="32"/>
      <c r="K3" s="19"/>
      <c r="L3" s="19"/>
      <c r="M3" s="19"/>
      <c r="N3" s="19"/>
      <c r="O3" s="19"/>
      <c r="P3" s="19"/>
      <c r="Q3" s="19"/>
      <c r="R3" s="19"/>
    </row>
    <row r="4" spans="1:18" x14ac:dyDescent="0.2">
      <c r="A4" s="30" t="s">
        <v>459</v>
      </c>
      <c r="B4" s="31"/>
      <c r="C4" s="31"/>
      <c r="D4" s="31"/>
      <c r="E4" s="31"/>
      <c r="F4" s="31"/>
      <c r="G4" s="31"/>
      <c r="H4" s="31"/>
      <c r="I4" s="31"/>
      <c r="J4" s="32"/>
      <c r="K4" s="19"/>
      <c r="L4" s="19"/>
      <c r="M4" s="19"/>
      <c r="N4" s="19"/>
      <c r="O4" s="19"/>
      <c r="P4" s="19"/>
      <c r="Q4" s="19"/>
      <c r="R4" s="19"/>
    </row>
    <row r="5" spans="1:18" x14ac:dyDescent="0.2">
      <c r="A5" s="30" t="s">
        <v>1862</v>
      </c>
      <c r="B5" s="31"/>
      <c r="C5" s="31"/>
      <c r="D5" s="31"/>
      <c r="E5" s="31"/>
      <c r="F5" s="31"/>
      <c r="G5" s="31"/>
      <c r="H5" s="31"/>
      <c r="I5" s="31"/>
      <c r="J5" s="32"/>
      <c r="K5" s="19"/>
      <c r="L5" s="19"/>
      <c r="M5" s="19"/>
      <c r="N5" s="19"/>
      <c r="O5" s="19"/>
      <c r="P5" s="19"/>
      <c r="Q5" s="19"/>
      <c r="R5" s="19"/>
    </row>
    <row r="6" spans="1:18" x14ac:dyDescent="0.2">
      <c r="A6" s="33" t="s">
        <v>460</v>
      </c>
      <c r="B6" s="34"/>
      <c r="C6" s="34"/>
      <c r="D6" s="34"/>
      <c r="E6" s="34"/>
      <c r="F6" s="34"/>
      <c r="G6" s="34"/>
      <c r="H6" s="34"/>
      <c r="I6" s="34"/>
      <c r="J6" s="35"/>
      <c r="K6" s="19"/>
      <c r="L6" s="19"/>
      <c r="M6" s="19"/>
      <c r="N6" s="19"/>
      <c r="O6" s="19"/>
      <c r="P6" s="19"/>
      <c r="Q6" s="19"/>
      <c r="R6" s="19"/>
    </row>
    <row r="8" spans="1:18" ht="22.5" x14ac:dyDescent="0.2">
      <c r="A8" s="36" t="s">
        <v>461</v>
      </c>
      <c r="B8" s="36" t="s">
        <v>468</v>
      </c>
      <c r="C8" s="36" t="s">
        <v>469</v>
      </c>
      <c r="D8" s="36" t="s">
        <v>1620</v>
      </c>
      <c r="E8" s="36" t="s">
        <v>1621</v>
      </c>
      <c r="F8" s="36" t="s">
        <v>471</v>
      </c>
      <c r="G8" s="36" t="s">
        <v>1622</v>
      </c>
      <c r="H8" s="36" t="s">
        <v>473</v>
      </c>
      <c r="I8" s="36" t="s">
        <v>1623</v>
      </c>
      <c r="J8" s="36" t="s">
        <v>476</v>
      </c>
      <c r="K8" s="36" t="s">
        <v>1624</v>
      </c>
      <c r="L8" s="36" t="s">
        <v>1625</v>
      </c>
      <c r="M8" s="36" t="s">
        <v>1626</v>
      </c>
      <c r="N8" s="36" t="s">
        <v>1627</v>
      </c>
      <c r="O8" s="36" t="s">
        <v>1628</v>
      </c>
      <c r="P8" s="36" t="s">
        <v>1629</v>
      </c>
      <c r="Q8" s="36" t="s">
        <v>1630</v>
      </c>
      <c r="R8" s="36" t="s">
        <v>478</v>
      </c>
    </row>
    <row r="9" spans="1:18" x14ac:dyDescent="0.2">
      <c r="A9" s="63" t="s">
        <v>1683</v>
      </c>
      <c r="B9" s="63"/>
      <c r="C9" s="63"/>
      <c r="D9" s="63"/>
      <c r="E9" s="63"/>
      <c r="F9" s="63"/>
      <c r="G9" s="63"/>
      <c r="H9" s="63"/>
      <c r="I9" s="63"/>
      <c r="J9" s="67"/>
      <c r="K9" s="67"/>
      <c r="L9" s="67"/>
      <c r="M9" s="67"/>
      <c r="N9" s="67"/>
      <c r="O9" s="67"/>
      <c r="P9" s="63"/>
      <c r="Q9" s="68"/>
      <c r="R9" s="63" t="s">
        <v>482</v>
      </c>
    </row>
    <row r="10" spans="1:18" x14ac:dyDescent="0.2">
      <c r="A10" s="22" t="s">
        <v>159</v>
      </c>
      <c r="B10" s="20" t="s">
        <v>480</v>
      </c>
      <c r="C10" s="21">
        <v>44760</v>
      </c>
      <c r="D10" s="21">
        <v>44760</v>
      </c>
      <c r="E10" s="21">
        <v>44760</v>
      </c>
      <c r="F10" s="20" t="s">
        <v>483</v>
      </c>
      <c r="G10" s="20" t="s">
        <v>482</v>
      </c>
      <c r="H10" s="20" t="s">
        <v>1684</v>
      </c>
      <c r="I10" s="20" t="s">
        <v>1685</v>
      </c>
      <c r="J10" s="23" t="s">
        <v>1686</v>
      </c>
      <c r="K10" s="23">
        <v>0</v>
      </c>
      <c r="L10" s="23">
        <v>3743588</v>
      </c>
      <c r="M10" s="23">
        <v>0</v>
      </c>
      <c r="N10" s="23">
        <v>3743588</v>
      </c>
      <c r="O10" s="65">
        <v>-9780</v>
      </c>
      <c r="P10" s="64" t="s">
        <v>1649</v>
      </c>
      <c r="Q10" s="66">
        <v>382.78</v>
      </c>
      <c r="R10" s="20" t="s">
        <v>1687</v>
      </c>
    </row>
    <row r="11" spans="1:18" x14ac:dyDescent="0.2">
      <c r="A11" s="22" t="s">
        <v>159</v>
      </c>
      <c r="B11" s="20" t="s">
        <v>480</v>
      </c>
      <c r="C11" s="21">
        <v>44762</v>
      </c>
      <c r="D11" s="20" t="s">
        <v>1638</v>
      </c>
      <c r="E11" s="20" t="s">
        <v>1638</v>
      </c>
      <c r="F11" s="20" t="s">
        <v>483</v>
      </c>
      <c r="G11" s="20" t="s">
        <v>482</v>
      </c>
      <c r="H11" s="20" t="s">
        <v>1684</v>
      </c>
      <c r="I11" s="20" t="s">
        <v>1685</v>
      </c>
      <c r="J11" s="23" t="s">
        <v>1688</v>
      </c>
      <c r="K11" s="23">
        <v>1782511</v>
      </c>
      <c r="L11" s="23">
        <v>0</v>
      </c>
      <c r="M11" s="23">
        <v>0</v>
      </c>
      <c r="N11" s="23">
        <v>1961077</v>
      </c>
      <c r="O11" s="65">
        <v>4656.75</v>
      </c>
      <c r="P11" s="64" t="s">
        <v>1649</v>
      </c>
      <c r="Q11" s="66">
        <v>382.78</v>
      </c>
      <c r="R11" s="20" t="s">
        <v>482</v>
      </c>
    </row>
    <row r="12" spans="1:18" x14ac:dyDescent="0.2">
      <c r="A12" s="2" t="s">
        <v>159</v>
      </c>
      <c r="B12" s="1" t="s">
        <v>1406</v>
      </c>
      <c r="C12" s="43">
        <v>45657</v>
      </c>
      <c r="D12" s="1" t="s">
        <v>1638</v>
      </c>
      <c r="E12" s="1" t="s">
        <v>1638</v>
      </c>
      <c r="F12" s="1" t="s">
        <v>481</v>
      </c>
      <c r="G12" s="1" t="s">
        <v>1651</v>
      </c>
      <c r="H12" s="1" t="s">
        <v>1684</v>
      </c>
      <c r="I12" s="1" t="s">
        <v>1685</v>
      </c>
      <c r="J12" s="3" t="s">
        <v>1964</v>
      </c>
      <c r="K12" s="3">
        <v>127176</v>
      </c>
      <c r="L12" s="3">
        <v>0</v>
      </c>
      <c r="M12" s="3">
        <v>0</v>
      </c>
      <c r="N12" s="3">
        <v>1833901</v>
      </c>
      <c r="O12" s="38"/>
      <c r="P12" s="37"/>
      <c r="Q12" s="71"/>
      <c r="R12" s="1" t="s">
        <v>482</v>
      </c>
    </row>
    <row r="13" spans="1:18" x14ac:dyDescent="0.2">
      <c r="A13" s="2" t="s">
        <v>159</v>
      </c>
      <c r="B13" s="1" t="s">
        <v>1406</v>
      </c>
      <c r="C13" s="43">
        <v>45657</v>
      </c>
      <c r="D13" s="1" t="s">
        <v>1638</v>
      </c>
      <c r="E13" s="1" t="s">
        <v>1638</v>
      </c>
      <c r="F13" s="1" t="s">
        <v>481</v>
      </c>
      <c r="G13" s="1" t="s">
        <v>1651</v>
      </c>
      <c r="H13" s="1" t="s">
        <v>1684</v>
      </c>
      <c r="I13" s="1" t="s">
        <v>1685</v>
      </c>
      <c r="J13" s="3" t="s">
        <v>1964</v>
      </c>
      <c r="K13" s="3">
        <v>0</v>
      </c>
      <c r="L13" s="3">
        <v>267092</v>
      </c>
      <c r="M13" s="3">
        <v>0</v>
      </c>
      <c r="N13" s="3">
        <v>2100993</v>
      </c>
      <c r="O13" s="38"/>
      <c r="P13" s="37"/>
      <c r="Q13" s="71"/>
      <c r="R13" s="1" t="s">
        <v>482</v>
      </c>
    </row>
    <row r="14" spans="1:18" x14ac:dyDescent="0.2">
      <c r="A14" s="70" t="s">
        <v>1689</v>
      </c>
      <c r="B14" s="70"/>
      <c r="C14" s="70"/>
      <c r="D14" s="70"/>
      <c r="E14" s="70"/>
      <c r="F14" s="70"/>
      <c r="G14" s="70"/>
      <c r="H14" s="70"/>
      <c r="I14" s="70"/>
      <c r="J14" s="72" t="s">
        <v>482</v>
      </c>
      <c r="K14" s="72">
        <v>1909687</v>
      </c>
      <c r="L14" s="72">
        <v>4010680</v>
      </c>
      <c r="M14" s="72">
        <v>0</v>
      </c>
      <c r="N14" s="72">
        <v>2100993</v>
      </c>
      <c r="O14" s="72">
        <v>-5123.25</v>
      </c>
      <c r="P14" s="70" t="s">
        <v>1649</v>
      </c>
      <c r="Q14" s="73"/>
      <c r="R14" s="2" t="s">
        <v>482</v>
      </c>
    </row>
    <row r="15" spans="1:18" x14ac:dyDescent="0.2">
      <c r="A15" s="19"/>
      <c r="B15" s="19"/>
      <c r="C15" s="19"/>
      <c r="D15" s="19"/>
      <c r="E15" s="19"/>
      <c r="F15" s="19"/>
      <c r="G15" s="19"/>
      <c r="H15" s="19"/>
      <c r="I15" s="19"/>
      <c r="J15" s="23"/>
      <c r="K15" s="23"/>
      <c r="L15" s="23"/>
      <c r="M15" s="23"/>
      <c r="N15" s="23"/>
      <c r="O15" s="65"/>
      <c r="P15" s="64"/>
      <c r="Q15" s="66"/>
      <c r="R15" s="19"/>
    </row>
    <row r="16" spans="1:18" x14ac:dyDescent="0.2">
      <c r="A16" s="63" t="s">
        <v>1863</v>
      </c>
      <c r="B16" s="63"/>
      <c r="C16" s="63"/>
      <c r="D16" s="63"/>
      <c r="E16" s="63"/>
      <c r="F16" s="63"/>
      <c r="G16" s="63"/>
      <c r="H16" s="63"/>
      <c r="I16" s="63"/>
      <c r="J16" s="67"/>
      <c r="K16" s="67"/>
      <c r="L16" s="67"/>
      <c r="M16" s="67"/>
      <c r="N16" s="67"/>
      <c r="O16" s="67"/>
      <c r="P16" s="63"/>
      <c r="Q16" s="68"/>
      <c r="R16" s="63" t="s">
        <v>482</v>
      </c>
    </row>
    <row r="17" spans="1:19" x14ac:dyDescent="0.2">
      <c r="A17" s="22" t="s">
        <v>157</v>
      </c>
      <c r="B17" s="20" t="s">
        <v>1404</v>
      </c>
      <c r="C17" s="21">
        <v>45624</v>
      </c>
      <c r="D17" s="21">
        <v>45624</v>
      </c>
      <c r="E17" s="21">
        <v>45624</v>
      </c>
      <c r="F17" s="20" t="s">
        <v>486</v>
      </c>
      <c r="G17" s="20" t="s">
        <v>482</v>
      </c>
      <c r="H17" s="20" t="s">
        <v>1864</v>
      </c>
      <c r="I17" s="20" t="s">
        <v>1865</v>
      </c>
      <c r="J17" s="23" t="s">
        <v>1866</v>
      </c>
      <c r="K17" s="23">
        <v>0</v>
      </c>
      <c r="L17" s="23">
        <v>17309</v>
      </c>
      <c r="M17" s="23">
        <v>0</v>
      </c>
      <c r="N17" s="23">
        <v>17309</v>
      </c>
      <c r="O17" s="65"/>
      <c r="P17" s="64"/>
      <c r="Q17" s="66"/>
      <c r="R17" s="20" t="s">
        <v>1867</v>
      </c>
      <c r="S17" s="53">
        <v>45698</v>
      </c>
    </row>
    <row r="18" spans="1:19" x14ac:dyDescent="0.2">
      <c r="A18" s="63" t="s">
        <v>1868</v>
      </c>
      <c r="B18" s="63"/>
      <c r="C18" s="63"/>
      <c r="D18" s="63"/>
      <c r="E18" s="63"/>
      <c r="F18" s="63"/>
      <c r="G18" s="63"/>
      <c r="H18" s="63"/>
      <c r="I18" s="63"/>
      <c r="J18" s="67" t="s">
        <v>482</v>
      </c>
      <c r="K18" s="67">
        <v>0</v>
      </c>
      <c r="L18" s="67">
        <v>17309</v>
      </c>
      <c r="M18" s="67">
        <v>0</v>
      </c>
      <c r="N18" s="67">
        <v>17309</v>
      </c>
      <c r="O18" s="67"/>
      <c r="P18" s="63"/>
      <c r="Q18" s="68"/>
      <c r="R18" s="22" t="s">
        <v>482</v>
      </c>
    </row>
    <row r="19" spans="1:19" x14ac:dyDescent="0.2">
      <c r="A19" s="19"/>
      <c r="B19" s="19"/>
      <c r="C19" s="19"/>
      <c r="D19" s="19"/>
      <c r="E19" s="19"/>
      <c r="F19" s="19"/>
      <c r="G19" s="19"/>
      <c r="H19" s="19"/>
      <c r="I19" s="19"/>
      <c r="J19" s="23"/>
      <c r="K19" s="23"/>
      <c r="L19" s="23"/>
      <c r="M19" s="23"/>
      <c r="N19" s="23"/>
      <c r="O19" s="65"/>
      <c r="P19" s="64"/>
      <c r="Q19" s="66"/>
      <c r="R19" s="19"/>
    </row>
    <row r="20" spans="1:19" x14ac:dyDescent="0.2">
      <c r="A20" s="63" t="s">
        <v>1869</v>
      </c>
      <c r="B20" s="63"/>
      <c r="C20" s="63"/>
      <c r="D20" s="63"/>
      <c r="E20" s="63"/>
      <c r="F20" s="63"/>
      <c r="G20" s="63"/>
      <c r="H20" s="63"/>
      <c r="I20" s="63"/>
      <c r="J20" s="67"/>
      <c r="K20" s="67"/>
      <c r="L20" s="67"/>
      <c r="M20" s="67"/>
      <c r="N20" s="67"/>
      <c r="O20" s="67"/>
      <c r="P20" s="63"/>
      <c r="Q20" s="68"/>
      <c r="R20" s="63" t="s">
        <v>482</v>
      </c>
    </row>
    <row r="21" spans="1:19" x14ac:dyDescent="0.2">
      <c r="A21" s="22" t="s">
        <v>157</v>
      </c>
      <c r="B21" s="20" t="s">
        <v>1406</v>
      </c>
      <c r="C21" s="21">
        <v>45628</v>
      </c>
      <c r="D21" s="21">
        <v>45628</v>
      </c>
      <c r="E21" s="21">
        <v>45628</v>
      </c>
      <c r="F21" s="20" t="s">
        <v>486</v>
      </c>
      <c r="G21" s="20" t="s">
        <v>482</v>
      </c>
      <c r="H21" s="20" t="s">
        <v>1870</v>
      </c>
      <c r="I21" s="20" t="s">
        <v>1871</v>
      </c>
      <c r="J21" s="23" t="s">
        <v>1692</v>
      </c>
      <c r="K21" s="23">
        <v>0</v>
      </c>
      <c r="L21" s="23">
        <v>32971</v>
      </c>
      <c r="M21" s="23">
        <v>0</v>
      </c>
      <c r="N21" s="23">
        <v>32971</v>
      </c>
      <c r="O21" s="65"/>
      <c r="P21" s="64"/>
      <c r="Q21" s="66"/>
      <c r="R21" s="20" t="s">
        <v>1872</v>
      </c>
      <c r="S21" s="53">
        <v>45700</v>
      </c>
    </row>
    <row r="22" spans="1:19" x14ac:dyDescent="0.2">
      <c r="A22" s="22" t="s">
        <v>157</v>
      </c>
      <c r="B22" s="20" t="s">
        <v>1406</v>
      </c>
      <c r="C22" s="21">
        <v>45628</v>
      </c>
      <c r="D22" s="21">
        <v>45628</v>
      </c>
      <c r="E22" s="21">
        <v>45628</v>
      </c>
      <c r="F22" s="20" t="s">
        <v>486</v>
      </c>
      <c r="G22" s="20" t="s">
        <v>482</v>
      </c>
      <c r="H22" s="20" t="s">
        <v>1873</v>
      </c>
      <c r="I22" s="20" t="s">
        <v>1874</v>
      </c>
      <c r="J22" s="23" t="s">
        <v>1692</v>
      </c>
      <c r="K22" s="23">
        <v>0</v>
      </c>
      <c r="L22" s="23">
        <v>14425</v>
      </c>
      <c r="M22" s="23">
        <v>0</v>
      </c>
      <c r="N22" s="23">
        <v>47396</v>
      </c>
      <c r="O22" s="65"/>
      <c r="P22" s="64"/>
      <c r="Q22" s="66"/>
      <c r="R22" s="20" t="s">
        <v>482</v>
      </c>
      <c r="S22" s="53">
        <v>45700</v>
      </c>
    </row>
    <row r="23" spans="1:19" x14ac:dyDescent="0.2">
      <c r="A23" s="63" t="s">
        <v>1875</v>
      </c>
      <c r="B23" s="63"/>
      <c r="C23" s="63"/>
      <c r="D23" s="63"/>
      <c r="E23" s="63"/>
      <c r="F23" s="63"/>
      <c r="G23" s="63"/>
      <c r="H23" s="63"/>
      <c r="I23" s="63"/>
      <c r="J23" s="67" t="s">
        <v>482</v>
      </c>
      <c r="K23" s="67">
        <v>0</v>
      </c>
      <c r="L23" s="67">
        <v>47396</v>
      </c>
      <c r="M23" s="67">
        <v>0</v>
      </c>
      <c r="N23" s="67">
        <v>47396</v>
      </c>
      <c r="O23" s="67"/>
      <c r="P23" s="63"/>
      <c r="Q23" s="68"/>
      <c r="R23" s="22" t="s">
        <v>482</v>
      </c>
    </row>
    <row r="24" spans="1:19" x14ac:dyDescent="0.2">
      <c r="A24" s="19"/>
      <c r="B24" s="19"/>
      <c r="C24" s="19"/>
      <c r="D24" s="19"/>
      <c r="E24" s="19"/>
      <c r="F24" s="19"/>
      <c r="G24" s="19"/>
      <c r="H24" s="19"/>
      <c r="I24" s="19"/>
      <c r="J24" s="23"/>
      <c r="K24" s="23"/>
      <c r="L24" s="23"/>
      <c r="M24" s="23"/>
      <c r="N24" s="23"/>
      <c r="O24" s="65"/>
      <c r="P24" s="64"/>
      <c r="Q24" s="66"/>
      <c r="R24" s="19"/>
    </row>
    <row r="25" spans="1:19" x14ac:dyDescent="0.2">
      <c r="A25" s="63" t="s">
        <v>1656</v>
      </c>
      <c r="B25" s="63"/>
      <c r="C25" s="63"/>
      <c r="D25" s="63"/>
      <c r="E25" s="63"/>
      <c r="F25" s="63"/>
      <c r="G25" s="63"/>
      <c r="H25" s="63"/>
      <c r="I25" s="63"/>
      <c r="J25" s="67"/>
      <c r="K25" s="67"/>
      <c r="L25" s="67"/>
      <c r="M25" s="67"/>
      <c r="N25" s="67"/>
      <c r="O25" s="67"/>
      <c r="P25" s="63"/>
      <c r="Q25" s="68"/>
      <c r="R25" s="63" t="s">
        <v>482</v>
      </c>
    </row>
    <row r="26" spans="1:19" x14ac:dyDescent="0.2">
      <c r="A26" s="22" t="s">
        <v>157</v>
      </c>
      <c r="B26" s="20" t="s">
        <v>1406</v>
      </c>
      <c r="C26" s="21">
        <v>45641</v>
      </c>
      <c r="D26" s="21">
        <v>45645</v>
      </c>
      <c r="E26" s="21">
        <v>45649</v>
      </c>
      <c r="F26" s="20" t="s">
        <v>486</v>
      </c>
      <c r="G26" s="20" t="s">
        <v>482</v>
      </c>
      <c r="H26" s="20" t="s">
        <v>1876</v>
      </c>
      <c r="I26" s="20" t="s">
        <v>1877</v>
      </c>
      <c r="J26" s="23" t="s">
        <v>1878</v>
      </c>
      <c r="K26" s="23">
        <v>0</v>
      </c>
      <c r="L26" s="23">
        <v>150000</v>
      </c>
      <c r="M26" s="23">
        <v>0</v>
      </c>
      <c r="N26" s="23">
        <v>150000</v>
      </c>
      <c r="O26" s="65"/>
      <c r="P26" s="64"/>
      <c r="Q26" s="66"/>
      <c r="R26" s="20" t="s">
        <v>1879</v>
      </c>
      <c r="S26" s="53">
        <v>45665</v>
      </c>
    </row>
    <row r="27" spans="1:19" x14ac:dyDescent="0.2">
      <c r="A27" s="63" t="s">
        <v>1657</v>
      </c>
      <c r="B27" s="63"/>
      <c r="C27" s="63"/>
      <c r="D27" s="63"/>
      <c r="E27" s="63"/>
      <c r="F27" s="63"/>
      <c r="G27" s="63"/>
      <c r="H27" s="63"/>
      <c r="I27" s="63"/>
      <c r="J27" s="67" t="s">
        <v>482</v>
      </c>
      <c r="K27" s="67">
        <v>0</v>
      </c>
      <c r="L27" s="67">
        <v>150000</v>
      </c>
      <c r="M27" s="67">
        <v>0</v>
      </c>
      <c r="N27" s="67">
        <v>150000</v>
      </c>
      <c r="O27" s="67"/>
      <c r="P27" s="63"/>
      <c r="Q27" s="68"/>
      <c r="R27" s="22" t="s">
        <v>482</v>
      </c>
    </row>
    <row r="28" spans="1:19" x14ac:dyDescent="0.2">
      <c r="A28" s="19"/>
      <c r="B28" s="19"/>
      <c r="C28" s="19"/>
      <c r="D28" s="19"/>
      <c r="E28" s="19"/>
      <c r="F28" s="19"/>
      <c r="G28" s="19"/>
      <c r="H28" s="19"/>
      <c r="I28" s="19"/>
      <c r="J28" s="23"/>
      <c r="K28" s="23"/>
      <c r="L28" s="23"/>
      <c r="M28" s="23"/>
      <c r="N28" s="23"/>
      <c r="O28" s="65"/>
      <c r="P28" s="64"/>
      <c r="Q28" s="66"/>
      <c r="R28" s="19"/>
    </row>
    <row r="29" spans="1:19" x14ac:dyDescent="0.2">
      <c r="A29" s="63" t="s">
        <v>500</v>
      </c>
      <c r="B29" s="63"/>
      <c r="C29" s="63"/>
      <c r="D29" s="63"/>
      <c r="E29" s="63"/>
      <c r="F29" s="63"/>
      <c r="G29" s="63"/>
      <c r="H29" s="63"/>
      <c r="I29" s="63"/>
      <c r="J29" s="67"/>
      <c r="K29" s="67"/>
      <c r="L29" s="67"/>
      <c r="M29" s="67"/>
      <c r="N29" s="67"/>
      <c r="O29" s="67"/>
      <c r="P29" s="63"/>
      <c r="Q29" s="68"/>
      <c r="R29" s="63" t="s">
        <v>482</v>
      </c>
    </row>
    <row r="30" spans="1:19" x14ac:dyDescent="0.2">
      <c r="A30" s="22" t="s">
        <v>157</v>
      </c>
      <c r="B30" s="20" t="s">
        <v>1406</v>
      </c>
      <c r="C30" s="21">
        <v>45655</v>
      </c>
      <c r="D30" s="21">
        <v>45655</v>
      </c>
      <c r="E30" s="21">
        <v>45667</v>
      </c>
      <c r="F30" s="20" t="s">
        <v>486</v>
      </c>
      <c r="G30" s="20" t="s">
        <v>482</v>
      </c>
      <c r="H30" s="20" t="s">
        <v>1880</v>
      </c>
      <c r="I30" s="20" t="s">
        <v>1881</v>
      </c>
      <c r="J30" s="23" t="s">
        <v>1882</v>
      </c>
      <c r="K30" s="23">
        <v>0</v>
      </c>
      <c r="L30" s="23">
        <v>353060</v>
      </c>
      <c r="M30" s="23">
        <v>0</v>
      </c>
      <c r="N30" s="23">
        <v>353060</v>
      </c>
      <c r="O30" s="65"/>
      <c r="P30" s="64"/>
      <c r="Q30" s="66"/>
      <c r="R30" s="20" t="s">
        <v>1883</v>
      </c>
      <c r="S30" s="53">
        <v>45671</v>
      </c>
    </row>
    <row r="31" spans="1:19" x14ac:dyDescent="0.2">
      <c r="A31" s="22" t="s">
        <v>157</v>
      </c>
      <c r="B31" s="20" t="s">
        <v>1406</v>
      </c>
      <c r="C31" s="21">
        <v>45655</v>
      </c>
      <c r="D31" s="21">
        <v>45655</v>
      </c>
      <c r="E31" s="21">
        <v>45667</v>
      </c>
      <c r="F31" s="20" t="s">
        <v>486</v>
      </c>
      <c r="G31" s="20" t="s">
        <v>482</v>
      </c>
      <c r="H31" s="20" t="s">
        <v>1884</v>
      </c>
      <c r="I31" s="20" t="s">
        <v>1885</v>
      </c>
      <c r="J31" s="23" t="s">
        <v>1882</v>
      </c>
      <c r="K31" s="23">
        <v>0</v>
      </c>
      <c r="L31" s="23">
        <v>463550</v>
      </c>
      <c r="M31" s="23">
        <v>0</v>
      </c>
      <c r="N31" s="23">
        <v>816610</v>
      </c>
      <c r="O31" s="65"/>
      <c r="P31" s="64"/>
      <c r="Q31" s="66"/>
      <c r="R31" s="20" t="s">
        <v>1886</v>
      </c>
      <c r="S31" s="53">
        <v>45671</v>
      </c>
    </row>
    <row r="32" spans="1:19" x14ac:dyDescent="0.2">
      <c r="A32" s="63" t="s">
        <v>1887</v>
      </c>
      <c r="B32" s="63"/>
      <c r="C32" s="63"/>
      <c r="D32" s="63"/>
      <c r="E32" s="63"/>
      <c r="F32" s="63"/>
      <c r="G32" s="63"/>
      <c r="H32" s="63"/>
      <c r="I32" s="63"/>
      <c r="J32" s="67" t="s">
        <v>482</v>
      </c>
      <c r="K32" s="67">
        <v>0</v>
      </c>
      <c r="L32" s="67">
        <v>816610</v>
      </c>
      <c r="M32" s="67">
        <v>0</v>
      </c>
      <c r="N32" s="67">
        <v>816610</v>
      </c>
      <c r="O32" s="67"/>
      <c r="P32" s="63"/>
      <c r="Q32" s="68"/>
      <c r="R32" s="22" t="s">
        <v>482</v>
      </c>
    </row>
    <row r="33" spans="1:19" x14ac:dyDescent="0.2">
      <c r="A33" s="19"/>
      <c r="B33" s="19"/>
      <c r="C33" s="19"/>
      <c r="D33" s="19"/>
      <c r="E33" s="19"/>
      <c r="F33" s="19"/>
      <c r="G33" s="19"/>
      <c r="H33" s="19"/>
      <c r="I33" s="19"/>
      <c r="J33" s="23"/>
      <c r="K33" s="23"/>
      <c r="L33" s="23"/>
      <c r="M33" s="23"/>
      <c r="N33" s="23"/>
      <c r="O33" s="65"/>
      <c r="P33" s="64"/>
      <c r="Q33" s="66"/>
      <c r="R33" s="19"/>
    </row>
    <row r="34" spans="1:19" x14ac:dyDescent="0.2">
      <c r="A34" s="63" t="s">
        <v>1888</v>
      </c>
      <c r="B34" s="63"/>
      <c r="C34" s="63"/>
      <c r="D34" s="63"/>
      <c r="E34" s="63"/>
      <c r="F34" s="63"/>
      <c r="G34" s="63"/>
      <c r="H34" s="63"/>
      <c r="I34" s="63"/>
      <c r="J34" s="67"/>
      <c r="K34" s="67"/>
      <c r="L34" s="67"/>
      <c r="M34" s="67"/>
      <c r="N34" s="67"/>
      <c r="O34" s="67"/>
      <c r="P34" s="63"/>
      <c r="Q34" s="68"/>
      <c r="R34" s="63" t="s">
        <v>482</v>
      </c>
    </row>
    <row r="35" spans="1:19" x14ac:dyDescent="0.2">
      <c r="A35" s="22" t="s">
        <v>157</v>
      </c>
      <c r="B35" s="20" t="s">
        <v>1406</v>
      </c>
      <c r="C35" s="21">
        <v>45638</v>
      </c>
      <c r="D35" s="21">
        <v>45630</v>
      </c>
      <c r="E35" s="21">
        <v>45638</v>
      </c>
      <c r="F35" s="20" t="s">
        <v>486</v>
      </c>
      <c r="G35" s="20" t="s">
        <v>482</v>
      </c>
      <c r="H35" s="20" t="s">
        <v>1889</v>
      </c>
      <c r="I35" s="20" t="s">
        <v>1890</v>
      </c>
      <c r="J35" s="23" t="s">
        <v>1891</v>
      </c>
      <c r="K35" s="23">
        <v>0</v>
      </c>
      <c r="L35" s="23">
        <v>127000</v>
      </c>
      <c r="M35" s="23">
        <v>0</v>
      </c>
      <c r="N35" s="23">
        <v>127000</v>
      </c>
      <c r="O35" s="65"/>
      <c r="P35" s="64"/>
      <c r="Q35" s="66"/>
      <c r="R35" s="20" t="s">
        <v>1892</v>
      </c>
      <c r="S35" s="53">
        <v>45665</v>
      </c>
    </row>
    <row r="36" spans="1:19" x14ac:dyDescent="0.2">
      <c r="A36" s="63" t="s">
        <v>1893</v>
      </c>
      <c r="B36" s="63"/>
      <c r="C36" s="63"/>
      <c r="D36" s="63"/>
      <c r="E36" s="63"/>
      <c r="F36" s="63"/>
      <c r="G36" s="63"/>
      <c r="H36" s="63"/>
      <c r="I36" s="63"/>
      <c r="J36" s="67" t="s">
        <v>482</v>
      </c>
      <c r="K36" s="67">
        <v>0</v>
      </c>
      <c r="L36" s="67">
        <v>127000</v>
      </c>
      <c r="M36" s="67">
        <v>0</v>
      </c>
      <c r="N36" s="67">
        <v>127000</v>
      </c>
      <c r="O36" s="67"/>
      <c r="P36" s="63"/>
      <c r="Q36" s="68"/>
      <c r="R36" s="22" t="s">
        <v>482</v>
      </c>
    </row>
    <row r="37" spans="1:19" x14ac:dyDescent="0.2">
      <c r="A37" s="19"/>
      <c r="B37" s="19"/>
      <c r="C37" s="19"/>
      <c r="D37" s="19"/>
      <c r="E37" s="19"/>
      <c r="F37" s="19"/>
      <c r="G37" s="19"/>
      <c r="H37" s="19"/>
      <c r="I37" s="19"/>
      <c r="J37" s="23"/>
      <c r="K37" s="23"/>
      <c r="L37" s="23"/>
      <c r="M37" s="23"/>
      <c r="N37" s="23"/>
      <c r="O37" s="65"/>
      <c r="P37" s="64"/>
      <c r="Q37" s="66"/>
      <c r="R37" s="19"/>
    </row>
    <row r="38" spans="1:19" x14ac:dyDescent="0.2">
      <c r="A38" s="63" t="s">
        <v>1894</v>
      </c>
      <c r="B38" s="63"/>
      <c r="C38" s="63"/>
      <c r="D38" s="63"/>
      <c r="E38" s="63"/>
      <c r="F38" s="63"/>
      <c r="G38" s="63"/>
      <c r="H38" s="63"/>
      <c r="I38" s="63"/>
      <c r="J38" s="67"/>
      <c r="K38" s="67"/>
      <c r="L38" s="67"/>
      <c r="M38" s="67"/>
      <c r="N38" s="67"/>
      <c r="O38" s="67"/>
      <c r="P38" s="63"/>
      <c r="Q38" s="68"/>
      <c r="R38" s="63" t="s">
        <v>482</v>
      </c>
    </row>
    <row r="39" spans="1:19" x14ac:dyDescent="0.2">
      <c r="A39" s="22" t="s">
        <v>157</v>
      </c>
      <c r="B39" s="20" t="s">
        <v>1404</v>
      </c>
      <c r="C39" s="21">
        <v>45625</v>
      </c>
      <c r="D39" s="21">
        <v>45625</v>
      </c>
      <c r="E39" s="21">
        <v>45625</v>
      </c>
      <c r="F39" s="20" t="s">
        <v>486</v>
      </c>
      <c r="G39" s="20" t="s">
        <v>482</v>
      </c>
      <c r="H39" s="20" t="s">
        <v>1895</v>
      </c>
      <c r="I39" s="20" t="s">
        <v>1896</v>
      </c>
      <c r="J39" s="23" t="s">
        <v>1692</v>
      </c>
      <c r="K39" s="23">
        <v>0</v>
      </c>
      <c r="L39" s="23">
        <v>13858</v>
      </c>
      <c r="M39" s="23">
        <v>0</v>
      </c>
      <c r="N39" s="23">
        <v>13858</v>
      </c>
      <c r="O39" s="65"/>
      <c r="P39" s="64"/>
      <c r="Q39" s="66"/>
      <c r="R39" s="20" t="s">
        <v>1897</v>
      </c>
      <c r="S39" s="53">
        <v>45694</v>
      </c>
    </row>
    <row r="40" spans="1:19" x14ac:dyDescent="0.2">
      <c r="A40" s="63" t="s">
        <v>1898</v>
      </c>
      <c r="B40" s="63"/>
      <c r="C40" s="63"/>
      <c r="D40" s="63"/>
      <c r="E40" s="63"/>
      <c r="F40" s="63"/>
      <c r="G40" s="63"/>
      <c r="H40" s="63"/>
      <c r="I40" s="63"/>
      <c r="J40" s="67" t="s">
        <v>482</v>
      </c>
      <c r="K40" s="67">
        <v>0</v>
      </c>
      <c r="L40" s="67">
        <v>13858</v>
      </c>
      <c r="M40" s="67">
        <v>0</v>
      </c>
      <c r="N40" s="67">
        <v>13858</v>
      </c>
      <c r="O40" s="67"/>
      <c r="P40" s="63"/>
      <c r="Q40" s="68"/>
      <c r="R40" s="22" t="s">
        <v>482</v>
      </c>
    </row>
    <row r="41" spans="1:19" x14ac:dyDescent="0.2">
      <c r="A41" s="19"/>
      <c r="B41" s="19"/>
      <c r="C41" s="19"/>
      <c r="D41" s="19"/>
      <c r="E41" s="19"/>
      <c r="F41" s="19"/>
      <c r="G41" s="19"/>
      <c r="H41" s="19"/>
      <c r="I41" s="19"/>
      <c r="J41" s="23"/>
      <c r="K41" s="23"/>
      <c r="L41" s="23"/>
      <c r="M41" s="23"/>
      <c r="N41" s="23"/>
      <c r="O41" s="65"/>
      <c r="P41" s="64"/>
      <c r="Q41" s="66"/>
      <c r="R41" s="19"/>
    </row>
    <row r="42" spans="1:19" x14ac:dyDescent="0.2">
      <c r="A42" s="63" t="s">
        <v>1819</v>
      </c>
      <c r="B42" s="63"/>
      <c r="C42" s="63"/>
      <c r="D42" s="63"/>
      <c r="E42" s="63"/>
      <c r="F42" s="63"/>
      <c r="G42" s="63"/>
      <c r="H42" s="63"/>
      <c r="I42" s="63"/>
      <c r="J42" s="67"/>
      <c r="K42" s="67"/>
      <c r="L42" s="67"/>
      <c r="M42" s="67"/>
      <c r="N42" s="67"/>
      <c r="O42" s="67"/>
      <c r="P42" s="63"/>
      <c r="Q42" s="68"/>
      <c r="R42" s="63" t="s">
        <v>482</v>
      </c>
    </row>
    <row r="43" spans="1:19" x14ac:dyDescent="0.2">
      <c r="A43" s="22" t="s">
        <v>157</v>
      </c>
      <c r="B43" s="20" t="s">
        <v>1406</v>
      </c>
      <c r="C43" s="21">
        <v>45657</v>
      </c>
      <c r="D43" s="21">
        <v>45660</v>
      </c>
      <c r="E43" s="21">
        <v>45670</v>
      </c>
      <c r="F43" s="20" t="s">
        <v>486</v>
      </c>
      <c r="G43" s="20" t="s">
        <v>482</v>
      </c>
      <c r="H43" s="20" t="s">
        <v>1899</v>
      </c>
      <c r="I43" s="20" t="s">
        <v>1900</v>
      </c>
      <c r="J43" s="23" t="s">
        <v>1901</v>
      </c>
      <c r="K43" s="23">
        <v>0</v>
      </c>
      <c r="L43" s="23">
        <v>740000</v>
      </c>
      <c r="M43" s="23">
        <v>0</v>
      </c>
      <c r="N43" s="23">
        <v>740000</v>
      </c>
      <c r="O43" s="65"/>
      <c r="P43" s="64"/>
      <c r="Q43" s="66"/>
      <c r="R43" s="20" t="s">
        <v>1902</v>
      </c>
      <c r="S43" s="53">
        <v>45665</v>
      </c>
    </row>
    <row r="44" spans="1:19" x14ac:dyDescent="0.2">
      <c r="A44" s="63" t="s">
        <v>1829</v>
      </c>
      <c r="B44" s="63"/>
      <c r="C44" s="63"/>
      <c r="D44" s="63"/>
      <c r="E44" s="63"/>
      <c r="F44" s="63"/>
      <c r="G44" s="63"/>
      <c r="H44" s="63"/>
      <c r="I44" s="63"/>
      <c r="J44" s="67" t="s">
        <v>482</v>
      </c>
      <c r="K44" s="67">
        <v>0</v>
      </c>
      <c r="L44" s="67">
        <v>740000</v>
      </c>
      <c r="M44" s="67">
        <v>0</v>
      </c>
      <c r="N44" s="67">
        <v>740000</v>
      </c>
      <c r="O44" s="67"/>
      <c r="P44" s="63"/>
      <c r="Q44" s="68"/>
      <c r="R44" s="22" t="s">
        <v>482</v>
      </c>
    </row>
    <row r="45" spans="1:19" x14ac:dyDescent="0.2">
      <c r="A45" s="19"/>
      <c r="B45" s="19"/>
      <c r="C45" s="19"/>
      <c r="D45" s="19"/>
      <c r="E45" s="19"/>
      <c r="F45" s="19"/>
      <c r="G45" s="19"/>
      <c r="H45" s="19"/>
      <c r="I45" s="19"/>
      <c r="J45" s="23"/>
      <c r="K45" s="23"/>
      <c r="L45" s="23"/>
      <c r="M45" s="23"/>
      <c r="N45" s="23"/>
      <c r="O45" s="65"/>
      <c r="P45" s="64"/>
      <c r="Q45" s="66"/>
      <c r="R45" s="19"/>
    </row>
    <row r="46" spans="1:19" x14ac:dyDescent="0.2">
      <c r="A46" s="63" t="s">
        <v>1903</v>
      </c>
      <c r="B46" s="63"/>
      <c r="C46" s="63"/>
      <c r="D46" s="63"/>
      <c r="E46" s="63"/>
      <c r="F46" s="63"/>
      <c r="G46" s="63"/>
      <c r="H46" s="63"/>
      <c r="I46" s="63"/>
      <c r="J46" s="67"/>
      <c r="K46" s="67"/>
      <c r="L46" s="67"/>
      <c r="M46" s="67"/>
      <c r="N46" s="67"/>
      <c r="O46" s="67"/>
      <c r="P46" s="63"/>
      <c r="Q46" s="68"/>
      <c r="R46" s="63" t="s">
        <v>482</v>
      </c>
    </row>
    <row r="47" spans="1:19" x14ac:dyDescent="0.2">
      <c r="A47" s="22" t="s">
        <v>157</v>
      </c>
      <c r="B47" s="20" t="s">
        <v>1406</v>
      </c>
      <c r="C47" s="21">
        <v>45637</v>
      </c>
      <c r="D47" s="21">
        <v>45637</v>
      </c>
      <c r="E47" s="21">
        <v>45645</v>
      </c>
      <c r="F47" s="20" t="s">
        <v>486</v>
      </c>
      <c r="G47" s="20" t="s">
        <v>482</v>
      </c>
      <c r="H47" s="20" t="s">
        <v>1904</v>
      </c>
      <c r="I47" s="20" t="s">
        <v>1905</v>
      </c>
      <c r="J47" s="23" t="s">
        <v>1906</v>
      </c>
      <c r="K47" s="23">
        <v>0</v>
      </c>
      <c r="L47" s="23">
        <v>200000</v>
      </c>
      <c r="M47" s="23">
        <v>0</v>
      </c>
      <c r="N47" s="23">
        <v>200000</v>
      </c>
      <c r="O47" s="65"/>
      <c r="P47" s="64"/>
      <c r="Q47" s="66"/>
      <c r="R47" s="20" t="s">
        <v>1907</v>
      </c>
    </row>
    <row r="48" spans="1:19" x14ac:dyDescent="0.2">
      <c r="A48" s="63" t="s">
        <v>1908</v>
      </c>
      <c r="B48" s="63"/>
      <c r="C48" s="63"/>
      <c r="D48" s="63"/>
      <c r="E48" s="63"/>
      <c r="F48" s="63"/>
      <c r="G48" s="63"/>
      <c r="H48" s="63"/>
      <c r="I48" s="63"/>
      <c r="J48" s="67" t="s">
        <v>482</v>
      </c>
      <c r="K48" s="67">
        <v>0</v>
      </c>
      <c r="L48" s="67">
        <v>200000</v>
      </c>
      <c r="M48" s="67">
        <v>0</v>
      </c>
      <c r="N48" s="67">
        <v>200000</v>
      </c>
      <c r="O48" s="67"/>
      <c r="P48" s="63"/>
      <c r="Q48" s="68"/>
      <c r="R48" s="22" t="s">
        <v>482</v>
      </c>
    </row>
    <row r="49" spans="1:19" x14ac:dyDescent="0.2">
      <c r="A49" s="19"/>
      <c r="B49" s="19"/>
      <c r="C49" s="19"/>
      <c r="D49" s="19"/>
      <c r="E49" s="19"/>
      <c r="F49" s="19"/>
      <c r="G49" s="19"/>
      <c r="H49" s="19"/>
      <c r="I49" s="19"/>
      <c r="J49" s="23"/>
      <c r="K49" s="23"/>
      <c r="L49" s="23"/>
      <c r="M49" s="23"/>
      <c r="N49" s="23"/>
      <c r="O49" s="65"/>
      <c r="P49" s="64"/>
      <c r="Q49" s="66"/>
      <c r="R49" s="19"/>
    </row>
    <row r="50" spans="1:19" x14ac:dyDescent="0.2">
      <c r="A50" s="63" t="s">
        <v>1909</v>
      </c>
      <c r="B50" s="63"/>
      <c r="C50" s="63"/>
      <c r="D50" s="63"/>
      <c r="E50" s="63"/>
      <c r="F50" s="63"/>
      <c r="G50" s="63"/>
      <c r="H50" s="63"/>
      <c r="I50" s="63"/>
      <c r="J50" s="67"/>
      <c r="K50" s="67"/>
      <c r="L50" s="67"/>
      <c r="M50" s="67"/>
      <c r="N50" s="67"/>
      <c r="O50" s="67"/>
      <c r="P50" s="63"/>
      <c r="Q50" s="68"/>
      <c r="R50" s="63" t="s">
        <v>482</v>
      </c>
    </row>
    <row r="51" spans="1:19" x14ac:dyDescent="0.2">
      <c r="A51" s="22" t="s">
        <v>157</v>
      </c>
      <c r="B51" s="20" t="s">
        <v>1406</v>
      </c>
      <c r="C51" s="21">
        <v>45637</v>
      </c>
      <c r="D51" s="21">
        <v>45670</v>
      </c>
      <c r="E51" s="21">
        <v>45689</v>
      </c>
      <c r="F51" s="20" t="s">
        <v>486</v>
      </c>
      <c r="G51" s="20" t="s">
        <v>482</v>
      </c>
      <c r="H51" s="20" t="s">
        <v>1910</v>
      </c>
      <c r="I51" s="20" t="s">
        <v>1911</v>
      </c>
      <c r="J51" s="23" t="s">
        <v>1912</v>
      </c>
      <c r="K51" s="23">
        <v>0</v>
      </c>
      <c r="L51" s="23">
        <v>45500</v>
      </c>
      <c r="M51" s="23">
        <v>0</v>
      </c>
      <c r="N51" s="23">
        <v>45500</v>
      </c>
      <c r="O51" s="65"/>
      <c r="P51" s="64"/>
      <c r="Q51" s="66"/>
      <c r="R51" s="20" t="s">
        <v>1913</v>
      </c>
      <c r="S51" s="53">
        <v>45679</v>
      </c>
    </row>
    <row r="52" spans="1:19" x14ac:dyDescent="0.2">
      <c r="A52" s="63" t="s">
        <v>1914</v>
      </c>
      <c r="B52" s="63"/>
      <c r="C52" s="63"/>
      <c r="D52" s="63"/>
      <c r="E52" s="63"/>
      <c r="F52" s="63"/>
      <c r="G52" s="63"/>
      <c r="H52" s="63"/>
      <c r="I52" s="63"/>
      <c r="J52" s="67" t="s">
        <v>482</v>
      </c>
      <c r="K52" s="67">
        <v>0</v>
      </c>
      <c r="L52" s="67">
        <v>45500</v>
      </c>
      <c r="M52" s="67">
        <v>0</v>
      </c>
      <c r="N52" s="67">
        <v>45500</v>
      </c>
      <c r="O52" s="67"/>
      <c r="P52" s="63"/>
      <c r="Q52" s="68"/>
      <c r="R52" s="22" t="s">
        <v>482</v>
      </c>
    </row>
    <row r="53" spans="1:19" x14ac:dyDescent="0.2">
      <c r="A53" s="19"/>
      <c r="B53" s="19"/>
      <c r="C53" s="19"/>
      <c r="D53" s="19"/>
      <c r="E53" s="19"/>
      <c r="F53" s="19"/>
      <c r="G53" s="19"/>
      <c r="H53" s="19"/>
      <c r="I53" s="19"/>
      <c r="J53" s="23"/>
      <c r="K53" s="23"/>
      <c r="L53" s="23"/>
      <c r="M53" s="23"/>
      <c r="N53" s="23"/>
      <c r="O53" s="65"/>
      <c r="P53" s="64"/>
      <c r="Q53" s="66"/>
      <c r="R53" s="19"/>
    </row>
    <row r="54" spans="1:19" x14ac:dyDescent="0.2">
      <c r="A54" s="63" t="s">
        <v>1915</v>
      </c>
      <c r="B54" s="63"/>
      <c r="C54" s="63"/>
      <c r="D54" s="63"/>
      <c r="E54" s="63"/>
      <c r="F54" s="63"/>
      <c r="G54" s="63"/>
      <c r="H54" s="63"/>
      <c r="I54" s="63"/>
      <c r="J54" s="67"/>
      <c r="K54" s="67"/>
      <c r="L54" s="67"/>
      <c r="M54" s="67"/>
      <c r="N54" s="67"/>
      <c r="O54" s="67"/>
      <c r="P54" s="63"/>
      <c r="Q54" s="68"/>
      <c r="R54" s="63" t="s">
        <v>482</v>
      </c>
    </row>
    <row r="55" spans="1:19" x14ac:dyDescent="0.2">
      <c r="A55" s="22" t="s">
        <v>157</v>
      </c>
      <c r="B55" s="20" t="s">
        <v>1406</v>
      </c>
      <c r="C55" s="21">
        <v>45646</v>
      </c>
      <c r="D55" s="21">
        <v>45646</v>
      </c>
      <c r="E55" s="21">
        <v>45653</v>
      </c>
      <c r="F55" s="20" t="s">
        <v>486</v>
      </c>
      <c r="G55" s="20" t="s">
        <v>482</v>
      </c>
      <c r="H55" s="20" t="s">
        <v>1916</v>
      </c>
      <c r="I55" s="20" t="s">
        <v>1917</v>
      </c>
      <c r="J55" s="23" t="s">
        <v>1918</v>
      </c>
      <c r="K55" s="23">
        <v>0</v>
      </c>
      <c r="L55" s="23">
        <v>42000</v>
      </c>
      <c r="M55" s="23">
        <v>0</v>
      </c>
      <c r="N55" s="23">
        <v>42000</v>
      </c>
      <c r="O55" s="65"/>
      <c r="P55" s="64"/>
      <c r="Q55" s="66"/>
      <c r="R55" s="20" t="s">
        <v>1919</v>
      </c>
      <c r="S55" s="53">
        <v>45665</v>
      </c>
    </row>
    <row r="56" spans="1:19" x14ac:dyDescent="0.2">
      <c r="A56" s="63" t="s">
        <v>1920</v>
      </c>
      <c r="B56" s="63"/>
      <c r="C56" s="63"/>
      <c r="D56" s="63"/>
      <c r="E56" s="63"/>
      <c r="F56" s="63"/>
      <c r="G56" s="63"/>
      <c r="H56" s="63"/>
      <c r="I56" s="63"/>
      <c r="J56" s="67" t="s">
        <v>482</v>
      </c>
      <c r="K56" s="67">
        <v>0</v>
      </c>
      <c r="L56" s="67">
        <v>42000</v>
      </c>
      <c r="M56" s="67">
        <v>0</v>
      </c>
      <c r="N56" s="67">
        <v>42000</v>
      </c>
      <c r="O56" s="67"/>
      <c r="P56" s="63"/>
      <c r="Q56" s="68"/>
      <c r="R56" s="22" t="s">
        <v>482</v>
      </c>
    </row>
    <row r="57" spans="1:19" x14ac:dyDescent="0.2">
      <c r="A57" s="19"/>
      <c r="B57" s="19"/>
      <c r="C57" s="19"/>
      <c r="D57" s="19"/>
      <c r="E57" s="19"/>
      <c r="F57" s="19"/>
      <c r="G57" s="19"/>
      <c r="H57" s="19"/>
      <c r="I57" s="19"/>
      <c r="J57" s="23"/>
      <c r="K57" s="23"/>
      <c r="L57" s="23"/>
      <c r="M57" s="23"/>
      <c r="N57" s="23"/>
      <c r="O57" s="65"/>
      <c r="P57" s="64"/>
      <c r="Q57" s="66"/>
      <c r="R57" s="19"/>
    </row>
    <row r="58" spans="1:19" x14ac:dyDescent="0.2">
      <c r="A58" s="63" t="s">
        <v>1921</v>
      </c>
      <c r="B58" s="63"/>
      <c r="C58" s="63"/>
      <c r="D58" s="63"/>
      <c r="E58" s="63"/>
      <c r="F58" s="63"/>
      <c r="G58" s="63"/>
      <c r="H58" s="63"/>
      <c r="I58" s="63"/>
      <c r="J58" s="67"/>
      <c r="K58" s="67"/>
      <c r="L58" s="67"/>
      <c r="M58" s="67"/>
      <c r="N58" s="67"/>
      <c r="O58" s="67"/>
      <c r="P58" s="63"/>
      <c r="Q58" s="68"/>
      <c r="R58" s="63" t="s">
        <v>482</v>
      </c>
    </row>
    <row r="59" spans="1:19" x14ac:dyDescent="0.2">
      <c r="A59" s="22" t="s">
        <v>157</v>
      </c>
      <c r="B59" s="20" t="s">
        <v>1406</v>
      </c>
      <c r="C59" s="21">
        <v>45657</v>
      </c>
      <c r="D59" s="21">
        <v>45687</v>
      </c>
      <c r="E59" s="21">
        <v>45689</v>
      </c>
      <c r="F59" s="20" t="s">
        <v>486</v>
      </c>
      <c r="G59" s="20" t="s">
        <v>482</v>
      </c>
      <c r="H59" s="20" t="s">
        <v>1922</v>
      </c>
      <c r="I59" s="20" t="s">
        <v>1923</v>
      </c>
      <c r="J59" s="23" t="s">
        <v>1924</v>
      </c>
      <c r="K59" s="23">
        <v>0</v>
      </c>
      <c r="L59" s="23">
        <v>50000</v>
      </c>
      <c r="M59" s="23">
        <v>0</v>
      </c>
      <c r="N59" s="23">
        <v>50000</v>
      </c>
      <c r="O59" s="65"/>
      <c r="P59" s="64"/>
      <c r="Q59" s="66"/>
      <c r="R59" s="20" t="s">
        <v>1925</v>
      </c>
      <c r="S59" s="53">
        <v>45694</v>
      </c>
    </row>
    <row r="60" spans="1:19" x14ac:dyDescent="0.2">
      <c r="A60" s="63" t="s">
        <v>1926</v>
      </c>
      <c r="B60" s="63"/>
      <c r="C60" s="63"/>
      <c r="D60" s="63"/>
      <c r="E60" s="63"/>
      <c r="F60" s="63"/>
      <c r="G60" s="63"/>
      <c r="H60" s="63"/>
      <c r="I60" s="63"/>
      <c r="J60" s="67" t="s">
        <v>482</v>
      </c>
      <c r="K60" s="67">
        <v>0</v>
      </c>
      <c r="L60" s="67">
        <v>50000</v>
      </c>
      <c r="M60" s="67">
        <v>0</v>
      </c>
      <c r="N60" s="67">
        <v>50000</v>
      </c>
      <c r="O60" s="67"/>
      <c r="P60" s="63"/>
      <c r="Q60" s="68"/>
      <c r="R60" s="22" t="s">
        <v>482</v>
      </c>
    </row>
    <row r="61" spans="1:19" x14ac:dyDescent="0.2">
      <c r="A61" s="19"/>
      <c r="B61" s="19"/>
      <c r="C61" s="19"/>
      <c r="D61" s="19"/>
      <c r="E61" s="19"/>
      <c r="F61" s="19"/>
      <c r="G61" s="19"/>
      <c r="H61" s="19"/>
      <c r="I61" s="19"/>
      <c r="J61" s="23"/>
      <c r="K61" s="23"/>
      <c r="L61" s="23"/>
      <c r="M61" s="23"/>
      <c r="N61" s="23"/>
      <c r="O61" s="65"/>
      <c r="P61" s="64"/>
      <c r="Q61" s="66"/>
      <c r="R61" s="19"/>
    </row>
    <row r="62" spans="1:19" x14ac:dyDescent="0.2">
      <c r="A62" s="63" t="s">
        <v>1690</v>
      </c>
      <c r="B62" s="63"/>
      <c r="C62" s="63"/>
      <c r="D62" s="63"/>
      <c r="E62" s="63"/>
      <c r="F62" s="63"/>
      <c r="G62" s="63"/>
      <c r="H62" s="63"/>
      <c r="I62" s="63"/>
      <c r="J62" s="67"/>
      <c r="K62" s="67"/>
      <c r="L62" s="67"/>
      <c r="M62" s="67"/>
      <c r="N62" s="67"/>
      <c r="O62" s="67"/>
      <c r="P62" s="63"/>
      <c r="Q62" s="68"/>
      <c r="R62" s="63" t="s">
        <v>482</v>
      </c>
    </row>
    <row r="63" spans="1:19" x14ac:dyDescent="0.2">
      <c r="A63" s="22" t="s">
        <v>157</v>
      </c>
      <c r="B63" s="20" t="s">
        <v>1406</v>
      </c>
      <c r="C63" s="21">
        <v>45630</v>
      </c>
      <c r="D63" s="21">
        <v>45630</v>
      </c>
      <c r="E63" s="21">
        <v>45645</v>
      </c>
      <c r="F63" s="20" t="s">
        <v>486</v>
      </c>
      <c r="G63" s="20" t="s">
        <v>482</v>
      </c>
      <c r="H63" s="20" t="s">
        <v>1927</v>
      </c>
      <c r="I63" s="20" t="s">
        <v>1928</v>
      </c>
      <c r="J63" s="23" t="s">
        <v>1929</v>
      </c>
      <c r="K63" s="23">
        <v>0</v>
      </c>
      <c r="L63" s="23">
        <v>313827</v>
      </c>
      <c r="M63" s="23">
        <v>0</v>
      </c>
      <c r="N63" s="23">
        <v>313827</v>
      </c>
      <c r="O63" s="65"/>
      <c r="P63" s="64"/>
      <c r="Q63" s="66"/>
      <c r="R63" s="20" t="s">
        <v>1930</v>
      </c>
    </row>
    <row r="64" spans="1:19" x14ac:dyDescent="0.2">
      <c r="A64" s="22" t="s">
        <v>157</v>
      </c>
      <c r="B64" s="20" t="s">
        <v>1406</v>
      </c>
      <c r="C64" s="21">
        <v>45657</v>
      </c>
      <c r="D64" s="21">
        <v>45643</v>
      </c>
      <c r="E64" s="21">
        <v>45657</v>
      </c>
      <c r="F64" s="20" t="s">
        <v>486</v>
      </c>
      <c r="G64" s="20" t="s">
        <v>482</v>
      </c>
      <c r="H64" s="20" t="s">
        <v>1931</v>
      </c>
      <c r="I64" s="20" t="s">
        <v>1932</v>
      </c>
      <c r="J64" s="23" t="s">
        <v>1933</v>
      </c>
      <c r="K64" s="23">
        <v>0</v>
      </c>
      <c r="L64" s="23">
        <v>6617</v>
      </c>
      <c r="M64" s="23">
        <v>0</v>
      </c>
      <c r="N64" s="23">
        <v>320444</v>
      </c>
      <c r="O64" s="65"/>
      <c r="P64" s="64"/>
      <c r="Q64" s="66"/>
      <c r="R64" s="20" t="s">
        <v>1934</v>
      </c>
      <c r="S64" s="53">
        <v>45665</v>
      </c>
    </row>
    <row r="65" spans="1:19" x14ac:dyDescent="0.2">
      <c r="A65" s="63" t="s">
        <v>1691</v>
      </c>
      <c r="B65" s="63"/>
      <c r="C65" s="63"/>
      <c r="D65" s="63"/>
      <c r="E65" s="63"/>
      <c r="F65" s="63"/>
      <c r="G65" s="63"/>
      <c r="H65" s="63"/>
      <c r="I65" s="63"/>
      <c r="J65" s="67" t="s">
        <v>482</v>
      </c>
      <c r="K65" s="67">
        <v>0</v>
      </c>
      <c r="L65" s="67">
        <v>320444</v>
      </c>
      <c r="M65" s="67">
        <v>0</v>
      </c>
      <c r="N65" s="67">
        <v>320444</v>
      </c>
      <c r="O65" s="67"/>
      <c r="P65" s="63"/>
      <c r="Q65" s="68"/>
      <c r="R65" s="22" t="s">
        <v>482</v>
      </c>
    </row>
    <row r="66" spans="1:19" x14ac:dyDescent="0.2">
      <c r="A66" s="19"/>
      <c r="B66" s="19"/>
      <c r="C66" s="19"/>
      <c r="D66" s="19"/>
      <c r="E66" s="19"/>
      <c r="F66" s="19"/>
      <c r="G66" s="19"/>
      <c r="H66" s="19"/>
      <c r="I66" s="19"/>
      <c r="J66" s="23"/>
      <c r="K66" s="23"/>
      <c r="L66" s="23"/>
      <c r="M66" s="23"/>
      <c r="N66" s="23"/>
      <c r="O66" s="65"/>
      <c r="P66" s="64"/>
      <c r="Q66" s="66"/>
      <c r="R66" s="19"/>
    </row>
    <row r="67" spans="1:19" x14ac:dyDescent="0.2">
      <c r="A67" s="63" t="s">
        <v>1935</v>
      </c>
      <c r="B67" s="63"/>
      <c r="C67" s="63"/>
      <c r="D67" s="63"/>
      <c r="E67" s="63"/>
      <c r="F67" s="63"/>
      <c r="G67" s="63"/>
      <c r="H67" s="63"/>
      <c r="I67" s="63"/>
      <c r="J67" s="67"/>
      <c r="K67" s="67"/>
      <c r="L67" s="67"/>
      <c r="M67" s="67"/>
      <c r="N67" s="67"/>
      <c r="O67" s="67"/>
      <c r="P67" s="63"/>
      <c r="Q67" s="68"/>
      <c r="R67" s="63" t="s">
        <v>482</v>
      </c>
    </row>
    <row r="68" spans="1:19" x14ac:dyDescent="0.2">
      <c r="A68" s="22" t="s">
        <v>157</v>
      </c>
      <c r="B68" s="20" t="s">
        <v>1406</v>
      </c>
      <c r="C68" s="21">
        <v>45642</v>
      </c>
      <c r="D68" s="21">
        <v>45642</v>
      </c>
      <c r="E68" s="21">
        <v>45650</v>
      </c>
      <c r="F68" s="20" t="s">
        <v>486</v>
      </c>
      <c r="G68" s="20" t="s">
        <v>482</v>
      </c>
      <c r="H68" s="20" t="s">
        <v>1936</v>
      </c>
      <c r="I68" s="20" t="s">
        <v>1937</v>
      </c>
      <c r="J68" s="23" t="s">
        <v>1938</v>
      </c>
      <c r="K68" s="23">
        <v>0</v>
      </c>
      <c r="L68" s="23">
        <v>77500</v>
      </c>
      <c r="M68" s="23">
        <v>0</v>
      </c>
      <c r="N68" s="23">
        <v>77500</v>
      </c>
      <c r="O68" s="65"/>
      <c r="P68" s="64"/>
      <c r="Q68" s="66"/>
      <c r="R68" s="20" t="s">
        <v>1939</v>
      </c>
      <c r="S68" s="53">
        <v>45665</v>
      </c>
    </row>
    <row r="69" spans="1:19" x14ac:dyDescent="0.2">
      <c r="A69" s="63" t="s">
        <v>1940</v>
      </c>
      <c r="B69" s="63"/>
      <c r="C69" s="63"/>
      <c r="D69" s="63"/>
      <c r="E69" s="63"/>
      <c r="F69" s="63"/>
      <c r="G69" s="63"/>
      <c r="H69" s="63"/>
      <c r="I69" s="63"/>
      <c r="J69" s="67" t="s">
        <v>482</v>
      </c>
      <c r="K69" s="67">
        <v>0</v>
      </c>
      <c r="L69" s="67">
        <v>77500</v>
      </c>
      <c r="M69" s="67">
        <v>0</v>
      </c>
      <c r="N69" s="67">
        <v>77500</v>
      </c>
      <c r="O69" s="67"/>
      <c r="P69" s="63"/>
      <c r="Q69" s="68"/>
      <c r="R69" s="22" t="s">
        <v>482</v>
      </c>
    </row>
    <row r="70" spans="1:19" x14ac:dyDescent="0.2">
      <c r="A70" s="19"/>
      <c r="B70" s="19"/>
      <c r="C70" s="19"/>
      <c r="D70" s="19"/>
      <c r="E70" s="19"/>
      <c r="F70" s="19"/>
      <c r="G70" s="19"/>
      <c r="H70" s="19"/>
      <c r="I70" s="19"/>
      <c r="J70" s="23"/>
      <c r="K70" s="23"/>
      <c r="L70" s="23"/>
      <c r="M70" s="23"/>
      <c r="N70" s="23"/>
      <c r="O70" s="65"/>
      <c r="P70" s="64"/>
      <c r="Q70" s="66"/>
      <c r="R70" s="19"/>
    </row>
    <row r="71" spans="1:19" x14ac:dyDescent="0.2">
      <c r="A71" s="63" t="s">
        <v>1941</v>
      </c>
      <c r="B71" s="63"/>
      <c r="C71" s="63"/>
      <c r="D71" s="63"/>
      <c r="E71" s="63"/>
      <c r="F71" s="63"/>
      <c r="G71" s="63"/>
      <c r="H71" s="63"/>
      <c r="I71" s="63"/>
      <c r="J71" s="67"/>
      <c r="K71" s="67"/>
      <c r="L71" s="67"/>
      <c r="M71" s="67"/>
      <c r="N71" s="67"/>
      <c r="O71" s="67"/>
      <c r="P71" s="63"/>
      <c r="Q71" s="68"/>
      <c r="R71" s="63" t="s">
        <v>482</v>
      </c>
    </row>
    <row r="72" spans="1:19" x14ac:dyDescent="0.2">
      <c r="A72" s="22" t="s">
        <v>157</v>
      </c>
      <c r="B72" s="20" t="s">
        <v>1404</v>
      </c>
      <c r="C72" s="21">
        <v>45626</v>
      </c>
      <c r="D72" s="21">
        <v>45626</v>
      </c>
      <c r="E72" s="21">
        <v>45626</v>
      </c>
      <c r="F72" s="20" t="s">
        <v>486</v>
      </c>
      <c r="G72" s="20" t="s">
        <v>482</v>
      </c>
      <c r="H72" s="20" t="s">
        <v>1942</v>
      </c>
      <c r="I72" s="20" t="s">
        <v>1943</v>
      </c>
      <c r="J72" s="23" t="s">
        <v>1692</v>
      </c>
      <c r="K72" s="23">
        <v>0</v>
      </c>
      <c r="L72" s="23">
        <v>18228</v>
      </c>
      <c r="M72" s="23">
        <v>0</v>
      </c>
      <c r="N72" s="23">
        <v>18228</v>
      </c>
      <c r="O72" s="65"/>
      <c r="P72" s="64"/>
      <c r="Q72" s="66"/>
      <c r="R72" s="20" t="s">
        <v>1944</v>
      </c>
      <c r="S72" s="53">
        <v>45700</v>
      </c>
    </row>
    <row r="73" spans="1:19" x14ac:dyDescent="0.2">
      <c r="A73" s="63" t="s">
        <v>1945</v>
      </c>
      <c r="B73" s="63"/>
      <c r="C73" s="63"/>
      <c r="D73" s="63"/>
      <c r="E73" s="63"/>
      <c r="F73" s="63"/>
      <c r="G73" s="63"/>
      <c r="H73" s="63"/>
      <c r="I73" s="63"/>
      <c r="J73" s="67" t="s">
        <v>482</v>
      </c>
      <c r="K73" s="67">
        <v>0</v>
      </c>
      <c r="L73" s="67">
        <v>18228</v>
      </c>
      <c r="M73" s="67">
        <v>0</v>
      </c>
      <c r="N73" s="67">
        <v>18228</v>
      </c>
      <c r="O73" s="67"/>
      <c r="P73" s="63"/>
      <c r="Q73" s="68"/>
      <c r="R73" s="22" t="s">
        <v>482</v>
      </c>
    </row>
    <row r="74" spans="1:19" x14ac:dyDescent="0.2">
      <c r="A74" s="19"/>
      <c r="B74" s="19"/>
      <c r="C74" s="19"/>
      <c r="D74" s="19"/>
      <c r="E74" s="19"/>
      <c r="F74" s="19"/>
      <c r="G74" s="19"/>
      <c r="H74" s="19"/>
      <c r="I74" s="19"/>
      <c r="J74" s="23"/>
      <c r="K74" s="23"/>
      <c r="L74" s="23"/>
      <c r="M74" s="23"/>
      <c r="N74" s="23"/>
      <c r="O74" s="65"/>
      <c r="P74" s="64"/>
      <c r="Q74" s="66"/>
      <c r="R74" s="19"/>
    </row>
    <row r="75" spans="1:19" x14ac:dyDescent="0.2">
      <c r="A75" s="63" t="s">
        <v>1946</v>
      </c>
      <c r="B75" s="63"/>
      <c r="C75" s="63"/>
      <c r="D75" s="63"/>
      <c r="E75" s="63"/>
      <c r="F75" s="63"/>
      <c r="G75" s="63"/>
      <c r="H75" s="63"/>
      <c r="I75" s="63"/>
      <c r="J75" s="67"/>
      <c r="K75" s="67"/>
      <c r="L75" s="67"/>
      <c r="M75" s="67"/>
      <c r="N75" s="67"/>
      <c r="O75" s="67"/>
      <c r="P75" s="63"/>
      <c r="Q75" s="68"/>
      <c r="R75" s="63" t="s">
        <v>482</v>
      </c>
    </row>
    <row r="76" spans="1:19" x14ac:dyDescent="0.2">
      <c r="A76" s="22" t="s">
        <v>157</v>
      </c>
      <c r="B76" s="20" t="s">
        <v>493</v>
      </c>
      <c r="C76" s="21">
        <v>45434</v>
      </c>
      <c r="D76" s="21">
        <v>45419</v>
      </c>
      <c r="E76" s="21">
        <v>45434</v>
      </c>
      <c r="F76" s="20" t="s">
        <v>486</v>
      </c>
      <c r="G76" s="20" t="s">
        <v>482</v>
      </c>
      <c r="H76" s="20" t="s">
        <v>1947</v>
      </c>
      <c r="I76" s="20" t="s">
        <v>1948</v>
      </c>
      <c r="J76" s="23" t="s">
        <v>1949</v>
      </c>
      <c r="K76" s="23">
        <v>0</v>
      </c>
      <c r="L76" s="23">
        <v>381000</v>
      </c>
      <c r="M76" s="23">
        <v>0</v>
      </c>
      <c r="N76" s="23">
        <v>381000</v>
      </c>
      <c r="O76" s="65"/>
      <c r="P76" s="64"/>
      <c r="Q76" s="66"/>
      <c r="R76" s="20" t="s">
        <v>1950</v>
      </c>
      <c r="S76" s="53">
        <v>45700</v>
      </c>
    </row>
    <row r="77" spans="1:19" x14ac:dyDescent="0.2">
      <c r="A77" s="63" t="s">
        <v>1951</v>
      </c>
      <c r="B77" s="63"/>
      <c r="C77" s="63"/>
      <c r="D77" s="63"/>
      <c r="E77" s="63"/>
      <c r="F77" s="63"/>
      <c r="G77" s="63"/>
      <c r="H77" s="63"/>
      <c r="I77" s="63"/>
      <c r="J77" s="67" t="s">
        <v>482</v>
      </c>
      <c r="K77" s="67">
        <v>0</v>
      </c>
      <c r="L77" s="67">
        <v>381000</v>
      </c>
      <c r="M77" s="67">
        <v>0</v>
      </c>
      <c r="N77" s="67">
        <v>381000</v>
      </c>
      <c r="O77" s="67"/>
      <c r="P77" s="63"/>
      <c r="Q77" s="68"/>
      <c r="R77" s="22" t="s">
        <v>482</v>
      </c>
    </row>
    <row r="78" spans="1:19" x14ac:dyDescent="0.2">
      <c r="A78" s="19"/>
      <c r="B78" s="19"/>
      <c r="C78" s="19"/>
      <c r="D78" s="19"/>
      <c r="E78" s="19"/>
      <c r="F78" s="19"/>
      <c r="G78" s="19"/>
      <c r="H78" s="19"/>
      <c r="I78" s="19"/>
      <c r="J78" s="23"/>
      <c r="K78" s="23"/>
      <c r="L78" s="23"/>
      <c r="M78" s="23"/>
      <c r="N78" s="23"/>
      <c r="O78" s="65"/>
      <c r="P78" s="64"/>
      <c r="Q78" s="66"/>
      <c r="R78" s="19"/>
    </row>
    <row r="79" spans="1:19" x14ac:dyDescent="0.2">
      <c r="A79" s="63" t="s">
        <v>1953</v>
      </c>
      <c r="B79" s="63"/>
      <c r="C79" s="63"/>
      <c r="D79" s="63"/>
      <c r="E79" s="63"/>
      <c r="F79" s="63"/>
      <c r="G79" s="63"/>
      <c r="H79" s="63"/>
      <c r="I79" s="63"/>
      <c r="J79" s="67"/>
      <c r="K79" s="67"/>
      <c r="L79" s="67"/>
      <c r="M79" s="67"/>
      <c r="N79" s="67"/>
      <c r="O79" s="67"/>
      <c r="P79" s="63"/>
      <c r="Q79" s="68"/>
      <c r="R79" s="63" t="s">
        <v>482</v>
      </c>
    </row>
    <row r="80" spans="1:19" x14ac:dyDescent="0.2">
      <c r="A80" s="22" t="s">
        <v>157</v>
      </c>
      <c r="B80" s="20" t="s">
        <v>495</v>
      </c>
      <c r="C80" s="21">
        <v>45453</v>
      </c>
      <c r="D80" s="20" t="s">
        <v>1638</v>
      </c>
      <c r="E80" s="20" t="s">
        <v>1638</v>
      </c>
      <c r="F80" s="20" t="s">
        <v>1639</v>
      </c>
      <c r="G80" s="20" t="s">
        <v>1954</v>
      </c>
      <c r="H80" s="20" t="s">
        <v>1955</v>
      </c>
      <c r="I80" s="20" t="s">
        <v>1956</v>
      </c>
      <c r="J80" s="23" t="s">
        <v>1952</v>
      </c>
      <c r="K80" s="23">
        <v>46000</v>
      </c>
      <c r="L80" s="23">
        <v>0</v>
      </c>
      <c r="M80" s="23">
        <v>46000</v>
      </c>
      <c r="N80" s="23">
        <v>0</v>
      </c>
      <c r="O80" s="65"/>
      <c r="P80" s="64"/>
      <c r="Q80" s="66"/>
      <c r="R80" s="20" t="s">
        <v>482</v>
      </c>
    </row>
    <row r="81" spans="1:19" x14ac:dyDescent="0.2">
      <c r="A81" s="63" t="s">
        <v>1957</v>
      </c>
      <c r="B81" s="63"/>
      <c r="C81" s="63"/>
      <c r="D81" s="63"/>
      <c r="E81" s="63"/>
      <c r="F81" s="63"/>
      <c r="G81" s="63"/>
      <c r="H81" s="63"/>
      <c r="I81" s="63"/>
      <c r="J81" s="67" t="s">
        <v>482</v>
      </c>
      <c r="K81" s="67">
        <v>46000</v>
      </c>
      <c r="L81" s="67">
        <v>0</v>
      </c>
      <c r="M81" s="67">
        <v>46000</v>
      </c>
      <c r="N81" s="67">
        <v>0</v>
      </c>
      <c r="O81" s="67"/>
      <c r="P81" s="63"/>
      <c r="Q81" s="68"/>
      <c r="R81" s="22" t="s">
        <v>482</v>
      </c>
    </row>
    <row r="82" spans="1:19" x14ac:dyDescent="0.2">
      <c r="A82" s="19"/>
      <c r="B82" s="19"/>
      <c r="C82" s="19"/>
      <c r="D82" s="19"/>
      <c r="E82" s="19"/>
      <c r="F82" s="19"/>
      <c r="G82" s="19"/>
      <c r="H82" s="19"/>
      <c r="I82" s="19"/>
      <c r="J82" s="23"/>
      <c r="K82" s="23"/>
      <c r="L82" s="23"/>
      <c r="M82" s="23"/>
      <c r="N82" s="23"/>
      <c r="O82" s="65"/>
      <c r="P82" s="64"/>
      <c r="Q82" s="66"/>
      <c r="R82" s="19"/>
    </row>
    <row r="83" spans="1:19" x14ac:dyDescent="0.2">
      <c r="A83" s="63" t="s">
        <v>1958</v>
      </c>
      <c r="B83" s="63"/>
      <c r="C83" s="63"/>
      <c r="D83" s="63"/>
      <c r="E83" s="63"/>
      <c r="F83" s="63"/>
      <c r="G83" s="63"/>
      <c r="H83" s="63"/>
      <c r="I83" s="63"/>
      <c r="J83" s="67"/>
      <c r="K83" s="67"/>
      <c r="L83" s="67"/>
      <c r="M83" s="67"/>
      <c r="N83" s="67"/>
      <c r="O83" s="67"/>
      <c r="P83" s="63"/>
      <c r="Q83" s="68"/>
      <c r="R83" s="63" t="s">
        <v>482</v>
      </c>
    </row>
    <row r="84" spans="1:19" x14ac:dyDescent="0.2">
      <c r="A84" s="22" t="s">
        <v>157</v>
      </c>
      <c r="B84" s="20" t="s">
        <v>1406</v>
      </c>
      <c r="C84" s="21">
        <v>45640</v>
      </c>
      <c r="D84" s="21">
        <v>45645</v>
      </c>
      <c r="E84" s="21">
        <v>45653</v>
      </c>
      <c r="F84" s="20" t="s">
        <v>486</v>
      </c>
      <c r="G84" s="20" t="s">
        <v>482</v>
      </c>
      <c r="H84" s="20" t="s">
        <v>1959</v>
      </c>
      <c r="I84" s="20" t="s">
        <v>1960</v>
      </c>
      <c r="J84" s="23" t="s">
        <v>1961</v>
      </c>
      <c r="K84" s="23">
        <v>0</v>
      </c>
      <c r="L84" s="23">
        <v>150000</v>
      </c>
      <c r="M84" s="23">
        <v>0</v>
      </c>
      <c r="N84" s="23">
        <v>150000</v>
      </c>
      <c r="O84" s="65"/>
      <c r="P84" s="64"/>
      <c r="Q84" s="66"/>
      <c r="R84" s="20" t="s">
        <v>1962</v>
      </c>
      <c r="S84" s="53">
        <v>45665</v>
      </c>
    </row>
    <row r="85" spans="1:19" x14ac:dyDescent="0.2">
      <c r="A85" s="63" t="s">
        <v>1963</v>
      </c>
      <c r="B85" s="63"/>
      <c r="C85" s="63"/>
      <c r="D85" s="63"/>
      <c r="E85" s="63"/>
      <c r="F85" s="63"/>
      <c r="G85" s="63"/>
      <c r="H85" s="63"/>
      <c r="I85" s="63"/>
      <c r="J85" s="67" t="s">
        <v>482</v>
      </c>
      <c r="K85" s="67">
        <v>0</v>
      </c>
      <c r="L85" s="67">
        <v>150000</v>
      </c>
      <c r="M85" s="67">
        <v>0</v>
      </c>
      <c r="N85" s="67">
        <v>150000</v>
      </c>
      <c r="O85" s="67"/>
      <c r="P85" s="63"/>
      <c r="Q85" s="68"/>
      <c r="R85" s="22" t="s">
        <v>482</v>
      </c>
    </row>
    <row r="86" spans="1:19" x14ac:dyDescent="0.2">
      <c r="A86" s="19"/>
      <c r="B86" s="19"/>
      <c r="C86" s="19"/>
      <c r="D86" s="19"/>
      <c r="E86" s="19"/>
      <c r="F86" s="19"/>
      <c r="G86" s="19"/>
      <c r="H86" s="19"/>
      <c r="I86" s="19"/>
      <c r="J86" s="23"/>
      <c r="K86" s="23"/>
      <c r="L86" s="23"/>
      <c r="M86" s="23"/>
      <c r="N86" s="23"/>
      <c r="O86" s="65"/>
      <c r="P86" s="64"/>
      <c r="Q86" s="66"/>
      <c r="R86" s="19"/>
    </row>
    <row r="87" spans="1:19" x14ac:dyDescent="0.2">
      <c r="A87" s="19"/>
      <c r="B87" s="19"/>
      <c r="C87" s="19"/>
      <c r="D87" s="19"/>
      <c r="E87" s="19"/>
      <c r="F87" s="19"/>
      <c r="G87" s="19"/>
      <c r="H87" s="19"/>
      <c r="I87" s="19"/>
      <c r="J87" s="23"/>
      <c r="K87" s="23"/>
      <c r="L87" s="23"/>
      <c r="M87" s="23"/>
      <c r="N87" s="23"/>
      <c r="O87" s="19"/>
      <c r="P87" s="19"/>
      <c r="Q87" s="19"/>
      <c r="R87" s="19"/>
    </row>
    <row r="88" spans="1:19" x14ac:dyDescent="0.2">
      <c r="A88" s="5" t="s">
        <v>1681</v>
      </c>
      <c r="B88" s="5"/>
      <c r="C88" s="5"/>
      <c r="D88" s="5"/>
      <c r="E88" s="5"/>
      <c r="F88" s="5"/>
      <c r="G88" s="5"/>
      <c r="H88" s="5"/>
      <c r="I88" s="5"/>
      <c r="J88" s="5"/>
      <c r="K88" s="6">
        <v>2025002.69</v>
      </c>
      <c r="L88" s="6">
        <v>7314991.7000000002</v>
      </c>
      <c r="M88" s="6">
        <v>0</v>
      </c>
      <c r="N88" s="6">
        <v>5289989.01</v>
      </c>
      <c r="O88" s="22"/>
      <c r="P88" s="22"/>
      <c r="Q88" s="22"/>
      <c r="R88" s="22"/>
    </row>
    <row r="89" spans="1:19" x14ac:dyDescent="0.2">
      <c r="N89" s="39">
        <f>+'végleges főkönyv'!F94</f>
        <v>5289989.01</v>
      </c>
      <c r="O89" t="s">
        <v>2100</v>
      </c>
    </row>
    <row r="90" spans="1:19" x14ac:dyDescent="0.2">
      <c r="N90" s="39">
        <f>+N88-N89</f>
        <v>0</v>
      </c>
      <c r="O90" t="s">
        <v>2098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95B4D-AC8F-47ED-B70E-82E0592C38FA}">
  <sheetPr>
    <tabColor theme="7" tint="0.79998168889431442"/>
  </sheetPr>
  <dimension ref="A2:R125"/>
  <sheetViews>
    <sheetView workbookViewId="0">
      <pane ySplit="8" topLeftCell="A111" activePane="bottomLeft" state="frozen"/>
      <selection pane="bottomLeft" activeCell="J136" sqref="J136"/>
    </sheetView>
  </sheetViews>
  <sheetFormatPr defaultRowHeight="12.75" x14ac:dyDescent="0.2"/>
  <cols>
    <col min="9" max="9" width="35.42578125" bestFit="1" customWidth="1"/>
    <col min="10" max="11" width="10" bestFit="1" customWidth="1"/>
    <col min="12" max="12" width="11.7109375" bestFit="1" customWidth="1"/>
    <col min="13" max="13" width="10" bestFit="1" customWidth="1"/>
    <col min="18" max="18" width="10.140625" bestFit="1" customWidth="1"/>
  </cols>
  <sheetData>
    <row r="2" spans="1:18" x14ac:dyDescent="0.2">
      <c r="A2" s="27" t="s">
        <v>1619</v>
      </c>
      <c r="B2" s="28"/>
      <c r="C2" s="28"/>
      <c r="D2" s="28"/>
      <c r="E2" s="28"/>
      <c r="F2" s="28"/>
      <c r="G2" s="28"/>
      <c r="H2" s="28"/>
      <c r="I2" s="28"/>
      <c r="J2" s="29"/>
      <c r="K2" s="19"/>
      <c r="L2" s="19"/>
      <c r="M2" s="19"/>
      <c r="N2" s="19"/>
      <c r="O2" s="19"/>
      <c r="P2" s="19"/>
      <c r="Q2" s="19"/>
    </row>
    <row r="3" spans="1:18" x14ac:dyDescent="0.2">
      <c r="A3" s="30" t="s">
        <v>1800</v>
      </c>
      <c r="B3" s="31"/>
      <c r="C3" s="31"/>
      <c r="D3" s="31"/>
      <c r="E3" s="31"/>
      <c r="F3" s="31"/>
      <c r="G3" s="31"/>
      <c r="H3" s="31"/>
      <c r="I3" s="31"/>
      <c r="J3" s="32"/>
      <c r="K3" s="19"/>
      <c r="L3" s="19"/>
      <c r="M3" s="19"/>
      <c r="N3" s="19"/>
      <c r="O3" s="19"/>
      <c r="P3" s="19"/>
      <c r="Q3" s="19"/>
    </row>
    <row r="4" spans="1:18" x14ac:dyDescent="0.2">
      <c r="A4" s="30" t="s">
        <v>459</v>
      </c>
      <c r="B4" s="31"/>
      <c r="C4" s="31"/>
      <c r="D4" s="31"/>
      <c r="E4" s="31"/>
      <c r="F4" s="31"/>
      <c r="G4" s="31"/>
      <c r="H4" s="31"/>
      <c r="I4" s="31"/>
      <c r="J4" s="32"/>
      <c r="K4" s="19"/>
      <c r="L4" s="19"/>
      <c r="M4" s="19"/>
      <c r="N4" s="19"/>
      <c r="O4" s="19"/>
      <c r="P4" s="19"/>
      <c r="Q4" s="19"/>
    </row>
    <row r="5" spans="1:18" x14ac:dyDescent="0.2">
      <c r="A5" s="30" t="s">
        <v>1801</v>
      </c>
      <c r="B5" s="31"/>
      <c r="C5" s="31"/>
      <c r="D5" s="31"/>
      <c r="E5" s="31"/>
      <c r="F5" s="31"/>
      <c r="G5" s="31"/>
      <c r="H5" s="31"/>
      <c r="I5" s="31"/>
      <c r="J5" s="32"/>
      <c r="K5" s="19"/>
      <c r="L5" s="19"/>
      <c r="M5" s="19"/>
      <c r="N5" s="19"/>
      <c r="O5" s="19"/>
      <c r="P5" s="19"/>
      <c r="Q5" s="19"/>
    </row>
    <row r="6" spans="1:18" x14ac:dyDescent="0.2">
      <c r="A6" s="33" t="s">
        <v>460</v>
      </c>
      <c r="B6" s="34"/>
      <c r="C6" s="34"/>
      <c r="D6" s="34"/>
      <c r="E6" s="34"/>
      <c r="F6" s="34"/>
      <c r="G6" s="34"/>
      <c r="H6" s="34"/>
      <c r="I6" s="34"/>
      <c r="J6" s="35"/>
      <c r="K6" s="19"/>
      <c r="L6" s="19"/>
      <c r="M6" s="19"/>
      <c r="N6" s="19"/>
      <c r="O6" s="19"/>
      <c r="P6" s="19"/>
      <c r="Q6" s="19"/>
    </row>
    <row r="8" spans="1:18" ht="22.5" x14ac:dyDescent="0.2">
      <c r="A8" s="36" t="s">
        <v>461</v>
      </c>
      <c r="B8" s="36" t="s">
        <v>468</v>
      </c>
      <c r="C8" s="36" t="s">
        <v>469</v>
      </c>
      <c r="D8" s="36" t="s">
        <v>1620</v>
      </c>
      <c r="E8" s="36" t="s">
        <v>1621</v>
      </c>
      <c r="F8" s="36" t="s">
        <v>471</v>
      </c>
      <c r="G8" s="36" t="s">
        <v>1622</v>
      </c>
      <c r="H8" s="36" t="s">
        <v>1623</v>
      </c>
      <c r="I8" s="36" t="s">
        <v>476</v>
      </c>
      <c r="J8" s="36" t="s">
        <v>1624</v>
      </c>
      <c r="K8" s="36" t="s">
        <v>1625</v>
      </c>
      <c r="L8" s="36" t="s">
        <v>1626</v>
      </c>
      <c r="M8" s="36" t="s">
        <v>1627</v>
      </c>
      <c r="N8" s="36" t="s">
        <v>1628</v>
      </c>
      <c r="O8" s="36" t="s">
        <v>1629</v>
      </c>
      <c r="P8" s="36" t="s">
        <v>1630</v>
      </c>
      <c r="Q8" s="36" t="s">
        <v>478</v>
      </c>
    </row>
    <row r="9" spans="1:18" x14ac:dyDescent="0.2">
      <c r="A9" s="63" t="s">
        <v>1802</v>
      </c>
      <c r="B9" s="63"/>
      <c r="C9" s="63"/>
      <c r="D9" s="63"/>
      <c r="E9" s="63"/>
      <c r="F9" s="63"/>
      <c r="G9" s="63"/>
      <c r="H9" s="63"/>
      <c r="I9" s="67"/>
      <c r="J9" s="67"/>
      <c r="K9" s="67"/>
      <c r="L9" s="67"/>
      <c r="M9" s="67"/>
      <c r="N9" s="67"/>
      <c r="O9" s="63"/>
      <c r="P9" s="68"/>
      <c r="Q9" s="63" t="s">
        <v>482</v>
      </c>
    </row>
    <row r="10" spans="1:18" x14ac:dyDescent="0.2">
      <c r="A10" s="22" t="s">
        <v>84</v>
      </c>
      <c r="B10" s="20" t="s">
        <v>499</v>
      </c>
      <c r="C10" s="21">
        <v>45494</v>
      </c>
      <c r="D10" s="21">
        <v>45508</v>
      </c>
      <c r="E10" s="21">
        <v>45526</v>
      </c>
      <c r="F10" s="20" t="s">
        <v>1632</v>
      </c>
      <c r="G10" s="20" t="s">
        <v>482</v>
      </c>
      <c r="H10" s="20" t="s">
        <v>1803</v>
      </c>
      <c r="I10" s="23" t="s">
        <v>1645</v>
      </c>
      <c r="J10" s="23">
        <v>1200</v>
      </c>
      <c r="K10" s="23">
        <v>0</v>
      </c>
      <c r="L10" s="23">
        <v>1200</v>
      </c>
      <c r="M10" s="23">
        <v>0</v>
      </c>
      <c r="N10" s="65"/>
      <c r="O10" s="64"/>
      <c r="P10" s="66"/>
      <c r="Q10" s="20" t="s">
        <v>1804</v>
      </c>
      <c r="R10" s="59" t="s">
        <v>1861</v>
      </c>
    </row>
    <row r="11" spans="1:18" x14ac:dyDescent="0.2">
      <c r="A11" s="63" t="s">
        <v>1805</v>
      </c>
      <c r="B11" s="63"/>
      <c r="C11" s="63"/>
      <c r="D11" s="63"/>
      <c r="E11" s="63"/>
      <c r="F11" s="63"/>
      <c r="G11" s="63"/>
      <c r="H11" s="63"/>
      <c r="I11" s="67" t="s">
        <v>482</v>
      </c>
      <c r="J11" s="67">
        <v>1200</v>
      </c>
      <c r="K11" s="67">
        <v>0</v>
      </c>
      <c r="L11" s="67">
        <v>1200</v>
      </c>
      <c r="M11" s="67">
        <v>0</v>
      </c>
      <c r="N11" s="67"/>
      <c r="O11" s="63"/>
      <c r="P11" s="68"/>
      <c r="Q11" s="22" t="s">
        <v>482</v>
      </c>
    </row>
    <row r="12" spans="1:18" x14ac:dyDescent="0.2">
      <c r="A12" s="19"/>
      <c r="B12" s="19"/>
      <c r="C12" s="19"/>
      <c r="D12" s="19"/>
      <c r="E12" s="19"/>
      <c r="F12" s="19"/>
      <c r="G12" s="19"/>
      <c r="H12" s="19"/>
      <c r="I12" s="23"/>
      <c r="J12" s="23"/>
      <c r="K12" s="23"/>
      <c r="L12" s="23"/>
      <c r="M12" s="23"/>
      <c r="N12" s="65"/>
      <c r="O12" s="64"/>
      <c r="P12" s="66"/>
      <c r="Q12" s="19"/>
    </row>
    <row r="13" spans="1:18" x14ac:dyDescent="0.2">
      <c r="A13" s="63" t="s">
        <v>1631</v>
      </c>
      <c r="B13" s="63"/>
      <c r="C13" s="63"/>
      <c r="D13" s="63"/>
      <c r="E13" s="63"/>
      <c r="F13" s="63"/>
      <c r="G13" s="63"/>
      <c r="H13" s="63"/>
      <c r="I13" s="67"/>
      <c r="J13" s="67"/>
      <c r="K13" s="67"/>
      <c r="L13" s="67"/>
      <c r="M13" s="67"/>
      <c r="N13" s="67"/>
      <c r="O13" s="63"/>
      <c r="P13" s="68"/>
      <c r="Q13" s="63" t="s">
        <v>482</v>
      </c>
    </row>
    <row r="14" spans="1:18" x14ac:dyDescent="0.2">
      <c r="A14" s="22" t="s">
        <v>84</v>
      </c>
      <c r="B14" s="20" t="s">
        <v>480</v>
      </c>
      <c r="C14" s="21">
        <v>45220</v>
      </c>
      <c r="D14" s="21">
        <v>45240</v>
      </c>
      <c r="E14" s="21">
        <v>45252</v>
      </c>
      <c r="F14" s="20" t="s">
        <v>483</v>
      </c>
      <c r="G14" s="20" t="s">
        <v>482</v>
      </c>
      <c r="H14" s="20" t="s">
        <v>1633</v>
      </c>
      <c r="I14" s="23" t="s">
        <v>1634</v>
      </c>
      <c r="J14" s="23">
        <v>19200</v>
      </c>
      <c r="K14" s="23">
        <v>0</v>
      </c>
      <c r="L14" s="23">
        <v>19200</v>
      </c>
      <c r="M14" s="23">
        <v>0</v>
      </c>
      <c r="N14" s="65"/>
      <c r="O14" s="64"/>
      <c r="P14" s="66"/>
      <c r="Q14" s="20" t="s">
        <v>482</v>
      </c>
      <c r="R14" s="59" t="s">
        <v>1861</v>
      </c>
    </row>
    <row r="15" spans="1:18" x14ac:dyDescent="0.2">
      <c r="A15" s="63" t="s">
        <v>1635</v>
      </c>
      <c r="B15" s="63"/>
      <c r="C15" s="63"/>
      <c r="D15" s="63"/>
      <c r="E15" s="63"/>
      <c r="F15" s="63"/>
      <c r="G15" s="63"/>
      <c r="H15" s="63"/>
      <c r="I15" s="67" t="s">
        <v>482</v>
      </c>
      <c r="J15" s="67">
        <v>19200</v>
      </c>
      <c r="K15" s="67">
        <v>0</v>
      </c>
      <c r="L15" s="67">
        <v>19200</v>
      </c>
      <c r="M15" s="67">
        <v>0</v>
      </c>
      <c r="N15" s="67"/>
      <c r="O15" s="63"/>
      <c r="P15" s="68"/>
      <c r="Q15" s="22" t="s">
        <v>482</v>
      </c>
    </row>
    <row r="16" spans="1:18" x14ac:dyDescent="0.2">
      <c r="A16" s="19"/>
      <c r="B16" s="19"/>
      <c r="C16" s="19"/>
      <c r="D16" s="19"/>
      <c r="E16" s="19"/>
      <c r="F16" s="19"/>
      <c r="G16" s="19"/>
      <c r="H16" s="19"/>
      <c r="I16" s="23"/>
      <c r="J16" s="23"/>
      <c r="K16" s="23"/>
      <c r="L16" s="23"/>
      <c r="M16" s="23"/>
      <c r="N16" s="65"/>
      <c r="O16" s="64"/>
      <c r="P16" s="66"/>
      <c r="Q16" s="19"/>
    </row>
    <row r="17" spans="1:18" x14ac:dyDescent="0.2">
      <c r="A17" s="63" t="s">
        <v>1636</v>
      </c>
      <c r="B17" s="63"/>
      <c r="C17" s="63"/>
      <c r="D17" s="63"/>
      <c r="E17" s="63"/>
      <c r="F17" s="63"/>
      <c r="G17" s="63"/>
      <c r="H17" s="63"/>
      <c r="I17" s="67"/>
      <c r="J17" s="67"/>
      <c r="K17" s="67"/>
      <c r="L17" s="67"/>
      <c r="M17" s="67"/>
      <c r="N17" s="67"/>
      <c r="O17" s="63"/>
      <c r="P17" s="68"/>
      <c r="Q17" s="63" t="s">
        <v>482</v>
      </c>
    </row>
    <row r="18" spans="1:18" x14ac:dyDescent="0.2">
      <c r="A18" s="22" t="s">
        <v>84</v>
      </c>
      <c r="B18" s="20" t="s">
        <v>480</v>
      </c>
      <c r="C18" s="21">
        <v>45141</v>
      </c>
      <c r="D18" s="21">
        <v>45141</v>
      </c>
      <c r="E18" s="21">
        <v>45154</v>
      </c>
      <c r="F18" s="20" t="s">
        <v>483</v>
      </c>
      <c r="G18" s="20" t="s">
        <v>482</v>
      </c>
      <c r="H18" s="20" t="s">
        <v>1637</v>
      </c>
      <c r="I18" s="23" t="s">
        <v>1634</v>
      </c>
      <c r="J18" s="23">
        <v>46500</v>
      </c>
      <c r="K18" s="23">
        <v>0</v>
      </c>
      <c r="L18" s="23">
        <v>46500</v>
      </c>
      <c r="M18" s="23">
        <v>0</v>
      </c>
      <c r="N18" s="65"/>
      <c r="O18" s="64"/>
      <c r="P18" s="66"/>
      <c r="Q18" s="20" t="s">
        <v>482</v>
      </c>
    </row>
    <row r="19" spans="1:18" x14ac:dyDescent="0.2">
      <c r="A19" s="22" t="s">
        <v>84</v>
      </c>
      <c r="B19" s="20" t="s">
        <v>480</v>
      </c>
      <c r="C19" s="21">
        <v>45145</v>
      </c>
      <c r="D19" s="20" t="s">
        <v>1638</v>
      </c>
      <c r="E19" s="20" t="s">
        <v>1638</v>
      </c>
      <c r="F19" s="20" t="s">
        <v>483</v>
      </c>
      <c r="G19" s="20" t="s">
        <v>482</v>
      </c>
      <c r="H19" s="20" t="s">
        <v>1637</v>
      </c>
      <c r="I19" s="23" t="s">
        <v>1640</v>
      </c>
      <c r="J19" s="23">
        <v>0</v>
      </c>
      <c r="K19" s="23">
        <v>46500</v>
      </c>
      <c r="L19" s="23">
        <v>0</v>
      </c>
      <c r="M19" s="23">
        <v>0</v>
      </c>
      <c r="N19" s="65"/>
      <c r="O19" s="64"/>
      <c r="P19" s="66"/>
      <c r="Q19" s="20" t="s">
        <v>482</v>
      </c>
      <c r="R19" s="59" t="s">
        <v>1858</v>
      </c>
    </row>
    <row r="20" spans="1:18" x14ac:dyDescent="0.2">
      <c r="A20" s="22" t="s">
        <v>84</v>
      </c>
      <c r="B20" s="20" t="s">
        <v>480</v>
      </c>
      <c r="C20" s="21">
        <v>45153</v>
      </c>
      <c r="D20" s="20" t="s">
        <v>1638</v>
      </c>
      <c r="E20" s="20" t="s">
        <v>1638</v>
      </c>
      <c r="F20" s="20" t="s">
        <v>483</v>
      </c>
      <c r="G20" s="20" t="s">
        <v>482</v>
      </c>
      <c r="H20" s="20" t="s">
        <v>1637</v>
      </c>
      <c r="I20" s="23" t="s">
        <v>1641</v>
      </c>
      <c r="J20" s="23">
        <v>0</v>
      </c>
      <c r="K20" s="23">
        <v>46500</v>
      </c>
      <c r="L20" s="23">
        <v>0</v>
      </c>
      <c r="M20" s="23">
        <v>46500</v>
      </c>
      <c r="N20" s="65"/>
      <c r="O20" s="64"/>
      <c r="P20" s="66"/>
      <c r="Q20" s="20" t="s">
        <v>482</v>
      </c>
    </row>
    <row r="21" spans="1:18" x14ac:dyDescent="0.2">
      <c r="A21" s="63" t="s">
        <v>1642</v>
      </c>
      <c r="B21" s="63"/>
      <c r="C21" s="63"/>
      <c r="D21" s="63"/>
      <c r="E21" s="63"/>
      <c r="F21" s="63"/>
      <c r="G21" s="63"/>
      <c r="H21" s="63"/>
      <c r="I21" s="67" t="s">
        <v>482</v>
      </c>
      <c r="J21" s="67">
        <v>46500</v>
      </c>
      <c r="K21" s="67">
        <v>93000</v>
      </c>
      <c r="L21" s="67">
        <v>0</v>
      </c>
      <c r="M21" s="67">
        <v>46500</v>
      </c>
      <c r="N21" s="67"/>
      <c r="O21" s="63"/>
      <c r="P21" s="68"/>
      <c r="Q21" s="22" t="s">
        <v>482</v>
      </c>
    </row>
    <row r="22" spans="1:18" x14ac:dyDescent="0.2">
      <c r="A22" s="19"/>
      <c r="B22" s="19"/>
      <c r="C22" s="19"/>
      <c r="D22" s="19"/>
      <c r="E22" s="19"/>
      <c r="F22" s="19"/>
      <c r="G22" s="19"/>
      <c r="H22" s="19"/>
      <c r="I22" s="23"/>
      <c r="J22" s="23"/>
      <c r="K22" s="23"/>
      <c r="L22" s="23"/>
      <c r="M22" s="23"/>
      <c r="N22" s="65"/>
      <c r="O22" s="64"/>
      <c r="P22" s="66"/>
      <c r="Q22" s="19"/>
    </row>
    <row r="23" spans="1:18" x14ac:dyDescent="0.2">
      <c r="A23" s="63" t="s">
        <v>1643</v>
      </c>
      <c r="B23" s="63"/>
      <c r="C23" s="63"/>
      <c r="D23" s="63"/>
      <c r="E23" s="63"/>
      <c r="F23" s="63"/>
      <c r="G23" s="63"/>
      <c r="H23" s="63"/>
      <c r="I23" s="67"/>
      <c r="J23" s="67"/>
      <c r="K23" s="67"/>
      <c r="L23" s="67"/>
      <c r="M23" s="67"/>
      <c r="N23" s="67"/>
      <c r="O23" s="63"/>
      <c r="P23" s="68"/>
      <c r="Q23" s="63" t="s">
        <v>482</v>
      </c>
    </row>
    <row r="24" spans="1:18" x14ac:dyDescent="0.2">
      <c r="A24" s="22" t="s">
        <v>84</v>
      </c>
      <c r="B24" s="20" t="s">
        <v>1401</v>
      </c>
      <c r="C24" s="21">
        <v>45348</v>
      </c>
      <c r="D24" s="21">
        <v>45348</v>
      </c>
      <c r="E24" s="21">
        <v>45362</v>
      </c>
      <c r="F24" s="20" t="s">
        <v>1632</v>
      </c>
      <c r="G24" s="20" t="s">
        <v>482</v>
      </c>
      <c r="H24" s="20" t="s">
        <v>1806</v>
      </c>
      <c r="I24" s="23" t="s">
        <v>1807</v>
      </c>
      <c r="J24" s="23">
        <v>12400</v>
      </c>
      <c r="K24" s="23">
        <v>0</v>
      </c>
      <c r="L24" s="23">
        <v>12400</v>
      </c>
      <c r="M24" s="23">
        <v>0</v>
      </c>
      <c r="N24" s="65"/>
      <c r="O24" s="64"/>
      <c r="P24" s="66"/>
      <c r="Q24" s="20" t="s">
        <v>1804</v>
      </c>
      <c r="R24" s="59" t="s">
        <v>1861</v>
      </c>
    </row>
    <row r="25" spans="1:18" x14ac:dyDescent="0.2">
      <c r="A25" s="63" t="s">
        <v>1644</v>
      </c>
      <c r="B25" s="63"/>
      <c r="C25" s="63"/>
      <c r="D25" s="63"/>
      <c r="E25" s="63"/>
      <c r="F25" s="63"/>
      <c r="G25" s="63"/>
      <c r="H25" s="63"/>
      <c r="I25" s="67" t="s">
        <v>482</v>
      </c>
      <c r="J25" s="67">
        <v>12400</v>
      </c>
      <c r="K25" s="67">
        <v>0</v>
      </c>
      <c r="L25" s="67">
        <v>12400</v>
      </c>
      <c r="M25" s="67">
        <v>0</v>
      </c>
      <c r="N25" s="67"/>
      <c r="O25" s="63"/>
      <c r="P25" s="68"/>
      <c r="Q25" s="22" t="s">
        <v>482</v>
      </c>
    </row>
    <row r="26" spans="1:18" x14ac:dyDescent="0.2">
      <c r="A26" s="19"/>
      <c r="B26" s="19"/>
      <c r="C26" s="19"/>
      <c r="D26" s="19"/>
      <c r="E26" s="19"/>
      <c r="F26" s="19"/>
      <c r="G26" s="19"/>
      <c r="H26" s="19"/>
      <c r="I26" s="23"/>
      <c r="J26" s="23"/>
      <c r="K26" s="23"/>
      <c r="L26" s="23"/>
      <c r="M26" s="23"/>
      <c r="N26" s="65"/>
      <c r="O26" s="64"/>
      <c r="P26" s="66"/>
      <c r="Q26" s="19"/>
    </row>
    <row r="27" spans="1:18" x14ac:dyDescent="0.2">
      <c r="A27" s="63" t="s">
        <v>1646</v>
      </c>
      <c r="B27" s="63"/>
      <c r="C27" s="63"/>
      <c r="D27" s="63"/>
      <c r="E27" s="63"/>
      <c r="F27" s="63"/>
      <c r="G27" s="63"/>
      <c r="H27" s="63"/>
      <c r="I27" s="67"/>
      <c r="J27" s="67"/>
      <c r="K27" s="67"/>
      <c r="L27" s="67"/>
      <c r="M27" s="67"/>
      <c r="N27" s="67"/>
      <c r="O27" s="63"/>
      <c r="P27" s="68"/>
      <c r="Q27" s="63" t="s">
        <v>482</v>
      </c>
    </row>
    <row r="28" spans="1:18" x14ac:dyDescent="0.2">
      <c r="A28" s="22" t="s">
        <v>88</v>
      </c>
      <c r="B28" s="20" t="s">
        <v>480</v>
      </c>
      <c r="C28" s="21">
        <v>44305</v>
      </c>
      <c r="D28" s="21">
        <v>44305</v>
      </c>
      <c r="E28" s="21">
        <v>44313</v>
      </c>
      <c r="F28" s="20" t="s">
        <v>483</v>
      </c>
      <c r="G28" s="20" t="s">
        <v>482</v>
      </c>
      <c r="H28" s="20" t="s">
        <v>1647</v>
      </c>
      <c r="I28" s="23" t="s">
        <v>1648</v>
      </c>
      <c r="J28" s="23">
        <v>68900</v>
      </c>
      <c r="K28" s="23">
        <v>0</v>
      </c>
      <c r="L28" s="23">
        <v>68900</v>
      </c>
      <c r="M28" s="23">
        <v>0</v>
      </c>
      <c r="N28" s="65">
        <v>180</v>
      </c>
      <c r="O28" s="64" t="s">
        <v>1649</v>
      </c>
      <c r="P28" s="66">
        <v>382.78</v>
      </c>
      <c r="Q28" s="20" t="s">
        <v>482</v>
      </c>
    </row>
    <row r="29" spans="1:18" x14ac:dyDescent="0.2">
      <c r="A29" s="22" t="s">
        <v>88</v>
      </c>
      <c r="B29" s="20" t="s">
        <v>480</v>
      </c>
      <c r="C29" s="21">
        <v>44305</v>
      </c>
      <c r="D29" s="21">
        <v>44305</v>
      </c>
      <c r="E29" s="21">
        <v>44313</v>
      </c>
      <c r="F29" s="20" t="s">
        <v>483</v>
      </c>
      <c r="G29" s="20" t="s">
        <v>482</v>
      </c>
      <c r="H29" s="20" t="s">
        <v>1650</v>
      </c>
      <c r="I29" s="23" t="s">
        <v>1648</v>
      </c>
      <c r="J29" s="23">
        <v>84212</v>
      </c>
      <c r="K29" s="23">
        <v>0</v>
      </c>
      <c r="L29" s="23">
        <v>153112</v>
      </c>
      <c r="M29" s="23">
        <v>0</v>
      </c>
      <c r="N29" s="65">
        <v>220</v>
      </c>
      <c r="O29" s="64" t="s">
        <v>1649</v>
      </c>
      <c r="P29" s="66">
        <v>382.78</v>
      </c>
      <c r="Q29" s="20" t="s">
        <v>482</v>
      </c>
    </row>
    <row r="30" spans="1:18" x14ac:dyDescent="0.2">
      <c r="A30" s="2" t="s">
        <v>88</v>
      </c>
      <c r="B30" s="1" t="s">
        <v>1406</v>
      </c>
      <c r="C30" s="43">
        <v>45657</v>
      </c>
      <c r="D30" s="1" t="s">
        <v>1638</v>
      </c>
      <c r="E30" s="1" t="s">
        <v>1638</v>
      </c>
      <c r="F30" s="1" t="s">
        <v>481</v>
      </c>
      <c r="G30" s="1" t="s">
        <v>1651</v>
      </c>
      <c r="H30" s="1" t="s">
        <v>1647</v>
      </c>
      <c r="I30" s="3" t="s">
        <v>1964</v>
      </c>
      <c r="J30" s="3">
        <v>4916</v>
      </c>
      <c r="K30" s="3">
        <v>0</v>
      </c>
      <c r="L30" s="3">
        <v>158028</v>
      </c>
      <c r="M30" s="3">
        <v>0</v>
      </c>
      <c r="N30" s="38"/>
      <c r="O30" s="37"/>
      <c r="P30" s="71"/>
      <c r="Q30" s="20"/>
    </row>
    <row r="31" spans="1:18" x14ac:dyDescent="0.2">
      <c r="A31" s="2" t="s">
        <v>88</v>
      </c>
      <c r="B31" s="1" t="s">
        <v>1406</v>
      </c>
      <c r="C31" s="43">
        <v>45657</v>
      </c>
      <c r="D31" s="1" t="s">
        <v>1638</v>
      </c>
      <c r="E31" s="1" t="s">
        <v>1638</v>
      </c>
      <c r="F31" s="1" t="s">
        <v>481</v>
      </c>
      <c r="G31" s="1" t="s">
        <v>1651</v>
      </c>
      <c r="H31" s="1" t="s">
        <v>1650</v>
      </c>
      <c r="I31" s="3" t="s">
        <v>1964</v>
      </c>
      <c r="J31" s="3">
        <v>6008</v>
      </c>
      <c r="K31" s="3">
        <v>0</v>
      </c>
      <c r="L31" s="3">
        <v>164036</v>
      </c>
      <c r="M31" s="3">
        <v>0</v>
      </c>
      <c r="N31" s="38"/>
      <c r="O31" s="37"/>
      <c r="P31" s="71"/>
      <c r="Q31" s="20"/>
    </row>
    <row r="32" spans="1:18" x14ac:dyDescent="0.2">
      <c r="A32" s="70" t="s">
        <v>1652</v>
      </c>
      <c r="B32" s="70"/>
      <c r="C32" s="70"/>
      <c r="D32" s="70"/>
      <c r="E32" s="70"/>
      <c r="F32" s="70"/>
      <c r="G32" s="70"/>
      <c r="H32" s="70"/>
      <c r="I32" s="72" t="s">
        <v>482</v>
      </c>
      <c r="J32" s="72">
        <v>164036</v>
      </c>
      <c r="K32" s="72">
        <v>0</v>
      </c>
      <c r="L32" s="72">
        <v>164036</v>
      </c>
      <c r="M32" s="72">
        <v>0</v>
      </c>
      <c r="N32" s="72">
        <v>400</v>
      </c>
      <c r="O32" s="70" t="s">
        <v>1649</v>
      </c>
      <c r="P32" s="73"/>
      <c r="Q32" s="22" t="s">
        <v>482</v>
      </c>
      <c r="R32" s="59" t="s">
        <v>1859</v>
      </c>
    </row>
    <row r="33" spans="1:18" x14ac:dyDescent="0.2">
      <c r="A33" s="19"/>
      <c r="B33" s="19"/>
      <c r="C33" s="19"/>
      <c r="D33" s="19"/>
      <c r="E33" s="19"/>
      <c r="F33" s="19"/>
      <c r="G33" s="19"/>
      <c r="H33" s="19"/>
      <c r="I33" s="23"/>
      <c r="J33" s="23"/>
      <c r="K33" s="23"/>
      <c r="L33" s="23"/>
      <c r="M33" s="23"/>
      <c r="N33" s="65"/>
      <c r="O33" s="64"/>
      <c r="P33" s="66"/>
      <c r="Q33" s="19"/>
    </row>
    <row r="34" spans="1:18" x14ac:dyDescent="0.2">
      <c r="A34" s="63" t="s">
        <v>1653</v>
      </c>
      <c r="B34" s="63"/>
      <c r="C34" s="63"/>
      <c r="D34" s="63"/>
      <c r="E34" s="63"/>
      <c r="F34" s="63"/>
      <c r="G34" s="63"/>
      <c r="H34" s="63"/>
      <c r="I34" s="67"/>
      <c r="J34" s="67"/>
      <c r="K34" s="67"/>
      <c r="L34" s="67"/>
      <c r="M34" s="67"/>
      <c r="N34" s="67"/>
      <c r="O34" s="63"/>
      <c r="P34" s="68"/>
      <c r="Q34" s="63" t="s">
        <v>482</v>
      </c>
    </row>
    <row r="35" spans="1:18" x14ac:dyDescent="0.2">
      <c r="A35" s="22" t="s">
        <v>84</v>
      </c>
      <c r="B35" s="20" t="s">
        <v>480</v>
      </c>
      <c r="C35" s="21">
        <v>44214</v>
      </c>
      <c r="D35" s="20" t="s">
        <v>1638</v>
      </c>
      <c r="E35" s="20" t="s">
        <v>1638</v>
      </c>
      <c r="F35" s="20" t="s">
        <v>483</v>
      </c>
      <c r="G35" s="20" t="s">
        <v>482</v>
      </c>
      <c r="H35" s="20" t="s">
        <v>482</v>
      </c>
      <c r="I35" s="23" t="s">
        <v>1654</v>
      </c>
      <c r="J35" s="23">
        <v>0</v>
      </c>
      <c r="K35" s="23">
        <v>36400</v>
      </c>
      <c r="L35" s="23">
        <v>0</v>
      </c>
      <c r="M35" s="23">
        <v>36400</v>
      </c>
      <c r="N35" s="65"/>
      <c r="O35" s="64"/>
      <c r="P35" s="66"/>
      <c r="Q35" s="20" t="s">
        <v>482</v>
      </c>
    </row>
    <row r="36" spans="1:18" x14ac:dyDescent="0.2">
      <c r="A36" s="22" t="s">
        <v>84</v>
      </c>
      <c r="B36" s="20" t="s">
        <v>495</v>
      </c>
      <c r="C36" s="21">
        <v>45473</v>
      </c>
      <c r="D36" s="21">
        <v>45508</v>
      </c>
      <c r="E36" s="21">
        <v>45523</v>
      </c>
      <c r="F36" s="20" t="s">
        <v>1632</v>
      </c>
      <c r="G36" s="20" t="s">
        <v>482</v>
      </c>
      <c r="H36" s="20" t="s">
        <v>1808</v>
      </c>
      <c r="I36" s="23" t="s">
        <v>1645</v>
      </c>
      <c r="J36" s="23">
        <v>234000</v>
      </c>
      <c r="K36" s="23">
        <v>0</v>
      </c>
      <c r="L36" s="23">
        <v>197600</v>
      </c>
      <c r="M36" s="23">
        <v>0</v>
      </c>
      <c r="N36" s="65"/>
      <c r="O36" s="64"/>
      <c r="P36" s="66"/>
      <c r="Q36" s="20" t="s">
        <v>1804</v>
      </c>
      <c r="R36" s="59" t="s">
        <v>1861</v>
      </c>
    </row>
    <row r="37" spans="1:18" x14ac:dyDescent="0.2">
      <c r="A37" s="63" t="s">
        <v>1655</v>
      </c>
      <c r="B37" s="63"/>
      <c r="C37" s="63"/>
      <c r="D37" s="63"/>
      <c r="E37" s="63"/>
      <c r="F37" s="63"/>
      <c r="G37" s="63"/>
      <c r="H37" s="63"/>
      <c r="I37" s="67" t="s">
        <v>482</v>
      </c>
      <c r="J37" s="67">
        <v>234000</v>
      </c>
      <c r="K37" s="67">
        <v>36400</v>
      </c>
      <c r="L37" s="67">
        <v>197600</v>
      </c>
      <c r="M37" s="67">
        <v>0</v>
      </c>
      <c r="N37" s="67"/>
      <c r="O37" s="63"/>
      <c r="P37" s="68"/>
      <c r="Q37" s="22" t="s">
        <v>482</v>
      </c>
    </row>
    <row r="38" spans="1:18" x14ac:dyDescent="0.2">
      <c r="A38" s="19"/>
      <c r="B38" s="19"/>
      <c r="C38" s="19"/>
      <c r="D38" s="19"/>
      <c r="E38" s="19"/>
      <c r="F38" s="19"/>
      <c r="G38" s="19"/>
      <c r="H38" s="19"/>
      <c r="I38" s="23"/>
      <c r="J38" s="23"/>
      <c r="K38" s="23"/>
      <c r="L38" s="23"/>
      <c r="M38" s="23"/>
      <c r="N38" s="65"/>
      <c r="O38" s="64"/>
      <c r="P38" s="66"/>
      <c r="Q38" s="19"/>
    </row>
    <row r="39" spans="1:18" x14ac:dyDescent="0.2">
      <c r="A39" s="63" t="s">
        <v>1656</v>
      </c>
      <c r="B39" s="63"/>
      <c r="C39" s="63"/>
      <c r="D39" s="63"/>
      <c r="E39" s="63"/>
      <c r="F39" s="63"/>
      <c r="G39" s="63"/>
      <c r="H39" s="63"/>
      <c r="I39" s="67"/>
      <c r="J39" s="67"/>
      <c r="K39" s="67"/>
      <c r="L39" s="67"/>
      <c r="M39" s="67"/>
      <c r="N39" s="67"/>
      <c r="O39" s="63"/>
      <c r="P39" s="68"/>
      <c r="Q39" s="63" t="s">
        <v>482</v>
      </c>
    </row>
    <row r="40" spans="1:18" x14ac:dyDescent="0.2">
      <c r="A40" s="22" t="s">
        <v>84</v>
      </c>
      <c r="B40" s="20" t="s">
        <v>480</v>
      </c>
      <c r="C40" s="21">
        <v>45301</v>
      </c>
      <c r="D40" s="21">
        <v>45301</v>
      </c>
      <c r="E40" s="21">
        <v>45309</v>
      </c>
      <c r="F40" s="20" t="s">
        <v>1632</v>
      </c>
      <c r="G40" s="20" t="s">
        <v>482</v>
      </c>
      <c r="H40" s="20" t="s">
        <v>1809</v>
      </c>
      <c r="I40" s="23" t="s">
        <v>1810</v>
      </c>
      <c r="J40" s="23">
        <v>54383</v>
      </c>
      <c r="K40" s="23">
        <v>0</v>
      </c>
      <c r="L40" s="23">
        <v>54383</v>
      </c>
      <c r="M40" s="23">
        <v>0</v>
      </c>
      <c r="N40" s="65"/>
      <c r="O40" s="64"/>
      <c r="P40" s="66"/>
      <c r="Q40" s="20" t="s">
        <v>1804</v>
      </c>
    </row>
    <row r="41" spans="1:18" x14ac:dyDescent="0.2">
      <c r="A41" s="22" t="s">
        <v>84</v>
      </c>
      <c r="B41" s="20" t="s">
        <v>1406</v>
      </c>
      <c r="C41" s="21">
        <v>45656</v>
      </c>
      <c r="D41" s="21">
        <v>45656</v>
      </c>
      <c r="E41" s="21">
        <v>45674</v>
      </c>
      <c r="F41" s="20" t="s">
        <v>1632</v>
      </c>
      <c r="G41" s="20" t="s">
        <v>482</v>
      </c>
      <c r="H41" s="20" t="s">
        <v>1811</v>
      </c>
      <c r="I41" s="23" t="s">
        <v>1812</v>
      </c>
      <c r="J41" s="23">
        <v>26975</v>
      </c>
      <c r="K41" s="23">
        <v>0</v>
      </c>
      <c r="L41" s="23">
        <v>81358</v>
      </c>
      <c r="M41" s="23">
        <v>0</v>
      </c>
      <c r="N41" s="65"/>
      <c r="O41" s="64"/>
      <c r="P41" s="66"/>
      <c r="Q41" s="20" t="s">
        <v>1804</v>
      </c>
      <c r="R41" s="53">
        <v>45680</v>
      </c>
    </row>
    <row r="42" spans="1:18" x14ac:dyDescent="0.2">
      <c r="A42" s="22" t="s">
        <v>84</v>
      </c>
      <c r="B42" s="20" t="s">
        <v>1406</v>
      </c>
      <c r="C42" s="21">
        <v>45656</v>
      </c>
      <c r="D42" s="21">
        <v>45656</v>
      </c>
      <c r="E42" s="21">
        <v>45684</v>
      </c>
      <c r="F42" s="20" t="s">
        <v>1632</v>
      </c>
      <c r="G42" s="20" t="s">
        <v>482</v>
      </c>
      <c r="H42" s="20" t="s">
        <v>1813</v>
      </c>
      <c r="I42" s="23" t="s">
        <v>1812</v>
      </c>
      <c r="J42" s="23">
        <v>22479</v>
      </c>
      <c r="K42" s="23">
        <v>0</v>
      </c>
      <c r="L42" s="23">
        <v>103837</v>
      </c>
      <c r="M42" s="23">
        <v>0</v>
      </c>
      <c r="N42" s="65"/>
      <c r="O42" s="64"/>
      <c r="P42" s="66"/>
      <c r="Q42" s="20" t="s">
        <v>1804</v>
      </c>
      <c r="R42" s="53">
        <v>45680</v>
      </c>
    </row>
    <row r="43" spans="1:18" x14ac:dyDescent="0.2">
      <c r="A43" s="22" t="s">
        <v>84</v>
      </c>
      <c r="B43" s="20" t="s">
        <v>1406</v>
      </c>
      <c r="C43" s="21">
        <v>45656</v>
      </c>
      <c r="D43" s="21">
        <v>45656</v>
      </c>
      <c r="E43" s="21">
        <v>45691</v>
      </c>
      <c r="F43" s="20" t="s">
        <v>1632</v>
      </c>
      <c r="G43" s="20" t="s">
        <v>482</v>
      </c>
      <c r="H43" s="20" t="s">
        <v>1814</v>
      </c>
      <c r="I43" s="23" t="s">
        <v>1812</v>
      </c>
      <c r="J43" s="23">
        <v>44958</v>
      </c>
      <c r="K43" s="23">
        <v>0</v>
      </c>
      <c r="L43" s="23">
        <v>148795</v>
      </c>
      <c r="M43" s="23">
        <v>0</v>
      </c>
      <c r="N43" s="65"/>
      <c r="O43" s="64"/>
      <c r="P43" s="66"/>
      <c r="Q43" s="20" t="s">
        <v>1804</v>
      </c>
      <c r="R43" s="53">
        <v>45680</v>
      </c>
    </row>
    <row r="44" spans="1:18" x14ac:dyDescent="0.2">
      <c r="A44" s="22" t="s">
        <v>84</v>
      </c>
      <c r="B44" s="20" t="s">
        <v>1406</v>
      </c>
      <c r="C44" s="21">
        <v>45656</v>
      </c>
      <c r="D44" s="21">
        <v>45656</v>
      </c>
      <c r="E44" s="21">
        <v>45698</v>
      </c>
      <c r="F44" s="20" t="s">
        <v>1632</v>
      </c>
      <c r="G44" s="20" t="s">
        <v>482</v>
      </c>
      <c r="H44" s="20" t="s">
        <v>1815</v>
      </c>
      <c r="I44" s="23" t="s">
        <v>1812</v>
      </c>
      <c r="J44" s="23">
        <v>31471</v>
      </c>
      <c r="K44" s="23">
        <v>0</v>
      </c>
      <c r="L44" s="23">
        <v>180266</v>
      </c>
      <c r="M44" s="23">
        <v>0</v>
      </c>
      <c r="N44" s="65"/>
      <c r="O44" s="64"/>
      <c r="P44" s="66"/>
      <c r="Q44" s="20" t="s">
        <v>1804</v>
      </c>
      <c r="R44" s="53">
        <v>45680</v>
      </c>
    </row>
    <row r="45" spans="1:18" x14ac:dyDescent="0.2">
      <c r="A45" s="63" t="s">
        <v>1657</v>
      </c>
      <c r="B45" s="63"/>
      <c r="C45" s="63"/>
      <c r="D45" s="63"/>
      <c r="E45" s="63"/>
      <c r="F45" s="63"/>
      <c r="G45" s="63"/>
      <c r="H45" s="63"/>
      <c r="I45" s="67" t="s">
        <v>482</v>
      </c>
      <c r="J45" s="67">
        <v>180266</v>
      </c>
      <c r="K45" s="67">
        <v>0</v>
      </c>
      <c r="L45" s="67">
        <v>180266</v>
      </c>
      <c r="M45" s="67">
        <v>0</v>
      </c>
      <c r="N45" s="67"/>
      <c r="O45" s="63"/>
      <c r="P45" s="68"/>
      <c r="Q45" s="22" t="s">
        <v>482</v>
      </c>
    </row>
    <row r="46" spans="1:18" x14ac:dyDescent="0.2">
      <c r="A46" s="19"/>
      <c r="B46" s="19"/>
      <c r="C46" s="19"/>
      <c r="D46" s="19"/>
      <c r="E46" s="19"/>
      <c r="F46" s="19"/>
      <c r="G46" s="19"/>
      <c r="H46" s="19"/>
      <c r="I46" s="23"/>
      <c r="J46" s="23"/>
      <c r="K46" s="23"/>
      <c r="L46" s="23"/>
      <c r="M46" s="23"/>
      <c r="N46" s="65"/>
      <c r="O46" s="64"/>
      <c r="P46" s="66"/>
      <c r="Q46" s="19"/>
    </row>
    <row r="47" spans="1:18" x14ac:dyDescent="0.2">
      <c r="A47" s="63" t="s">
        <v>1658</v>
      </c>
      <c r="B47" s="63"/>
      <c r="C47" s="63"/>
      <c r="D47" s="63"/>
      <c r="E47" s="63"/>
      <c r="F47" s="63"/>
      <c r="G47" s="63"/>
      <c r="H47" s="63"/>
      <c r="I47" s="67"/>
      <c r="J47" s="67"/>
      <c r="K47" s="67"/>
      <c r="L47" s="67"/>
      <c r="M47" s="67"/>
      <c r="N47" s="67"/>
      <c r="O47" s="63"/>
      <c r="P47" s="68"/>
      <c r="Q47" s="63" t="s">
        <v>482</v>
      </c>
    </row>
    <row r="48" spans="1:18" x14ac:dyDescent="0.2">
      <c r="A48" s="22" t="s">
        <v>84</v>
      </c>
      <c r="B48" s="20" t="s">
        <v>1406</v>
      </c>
      <c r="C48" s="21">
        <v>45656</v>
      </c>
      <c r="D48" s="21">
        <v>45656</v>
      </c>
      <c r="E48" s="21">
        <v>45674</v>
      </c>
      <c r="F48" s="20" t="s">
        <v>1632</v>
      </c>
      <c r="G48" s="20" t="s">
        <v>482</v>
      </c>
      <c r="H48" s="20" t="s">
        <v>1816</v>
      </c>
      <c r="I48" s="23" t="s">
        <v>1812</v>
      </c>
      <c r="J48" s="23">
        <v>13488</v>
      </c>
      <c r="K48" s="23">
        <v>0</v>
      </c>
      <c r="L48" s="23">
        <v>13488</v>
      </c>
      <c r="M48" s="23">
        <v>0</v>
      </c>
      <c r="N48" s="65"/>
      <c r="O48" s="64"/>
      <c r="P48" s="66"/>
      <c r="Q48" s="20" t="s">
        <v>1804</v>
      </c>
      <c r="R48" s="53">
        <v>45722</v>
      </c>
    </row>
    <row r="49" spans="1:18" x14ac:dyDescent="0.2">
      <c r="A49" s="22" t="s">
        <v>84</v>
      </c>
      <c r="B49" s="20" t="s">
        <v>1406</v>
      </c>
      <c r="C49" s="21">
        <v>45656</v>
      </c>
      <c r="D49" s="21">
        <v>45656</v>
      </c>
      <c r="E49" s="21">
        <v>45688</v>
      </c>
      <c r="F49" s="20" t="s">
        <v>1632</v>
      </c>
      <c r="G49" s="20" t="s">
        <v>482</v>
      </c>
      <c r="H49" s="20" t="s">
        <v>1817</v>
      </c>
      <c r="I49" s="23" t="s">
        <v>1812</v>
      </c>
      <c r="J49" s="23">
        <v>26976</v>
      </c>
      <c r="K49" s="23">
        <v>0</v>
      </c>
      <c r="L49" s="23">
        <v>40464</v>
      </c>
      <c r="M49" s="23">
        <v>0</v>
      </c>
      <c r="N49" s="65"/>
      <c r="O49" s="64"/>
      <c r="P49" s="66"/>
      <c r="Q49" s="20" t="s">
        <v>1804</v>
      </c>
      <c r="R49" s="53">
        <v>45722</v>
      </c>
    </row>
    <row r="50" spans="1:18" x14ac:dyDescent="0.2">
      <c r="A50" s="63" t="s">
        <v>1659</v>
      </c>
      <c r="B50" s="63"/>
      <c r="C50" s="63"/>
      <c r="D50" s="63"/>
      <c r="E50" s="63"/>
      <c r="F50" s="63"/>
      <c r="G50" s="63"/>
      <c r="H50" s="63"/>
      <c r="I50" s="67" t="s">
        <v>482</v>
      </c>
      <c r="J50" s="67">
        <v>40464</v>
      </c>
      <c r="K50" s="67">
        <v>0</v>
      </c>
      <c r="L50" s="67">
        <v>40464</v>
      </c>
      <c r="M50" s="67">
        <v>0</v>
      </c>
      <c r="N50" s="67"/>
      <c r="O50" s="63"/>
      <c r="P50" s="68"/>
      <c r="Q50" s="22" t="s">
        <v>482</v>
      </c>
    </row>
    <row r="51" spans="1:18" x14ac:dyDescent="0.2">
      <c r="A51" s="19"/>
      <c r="B51" s="19"/>
      <c r="C51" s="19"/>
      <c r="D51" s="19"/>
      <c r="E51" s="19"/>
      <c r="F51" s="19"/>
      <c r="G51" s="19"/>
      <c r="H51" s="19"/>
      <c r="I51" s="23"/>
      <c r="J51" s="23"/>
      <c r="K51" s="23"/>
      <c r="L51" s="23"/>
      <c r="M51" s="23"/>
      <c r="N51" s="65"/>
      <c r="O51" s="64"/>
      <c r="P51" s="66"/>
      <c r="Q51" s="19"/>
    </row>
    <row r="52" spans="1:18" x14ac:dyDescent="0.2">
      <c r="A52" s="63" t="s">
        <v>1660</v>
      </c>
      <c r="B52" s="63"/>
      <c r="C52" s="63"/>
      <c r="D52" s="63"/>
      <c r="E52" s="63"/>
      <c r="F52" s="63"/>
      <c r="G52" s="63"/>
      <c r="H52" s="63"/>
      <c r="I52" s="67"/>
      <c r="J52" s="67"/>
      <c r="K52" s="67"/>
      <c r="L52" s="67"/>
      <c r="M52" s="67"/>
      <c r="N52" s="67"/>
      <c r="O52" s="63"/>
      <c r="P52" s="68"/>
      <c r="Q52" s="63" t="s">
        <v>482</v>
      </c>
    </row>
    <row r="53" spans="1:18" x14ac:dyDescent="0.2">
      <c r="A53" s="22" t="s">
        <v>84</v>
      </c>
      <c r="B53" s="20" t="s">
        <v>1406</v>
      </c>
      <c r="C53" s="21">
        <v>45656</v>
      </c>
      <c r="D53" s="21">
        <v>45656</v>
      </c>
      <c r="E53" s="21">
        <v>45684</v>
      </c>
      <c r="F53" s="20" t="s">
        <v>1632</v>
      </c>
      <c r="G53" s="20" t="s">
        <v>482</v>
      </c>
      <c r="H53" s="20" t="s">
        <v>1818</v>
      </c>
      <c r="I53" s="23" t="s">
        <v>1812</v>
      </c>
      <c r="J53" s="23">
        <v>29223</v>
      </c>
      <c r="K53" s="23">
        <v>0</v>
      </c>
      <c r="L53" s="23">
        <v>29223</v>
      </c>
      <c r="M53" s="23">
        <v>0</v>
      </c>
      <c r="N53" s="65"/>
      <c r="O53" s="64"/>
      <c r="P53" s="66"/>
      <c r="Q53" s="20" t="s">
        <v>1804</v>
      </c>
      <c r="R53" s="53">
        <v>45685</v>
      </c>
    </row>
    <row r="54" spans="1:18" x14ac:dyDescent="0.2">
      <c r="A54" s="63" t="s">
        <v>1661</v>
      </c>
      <c r="B54" s="63"/>
      <c r="C54" s="63"/>
      <c r="D54" s="63"/>
      <c r="E54" s="63"/>
      <c r="F54" s="63"/>
      <c r="G54" s="63"/>
      <c r="H54" s="63"/>
      <c r="I54" s="67" t="s">
        <v>482</v>
      </c>
      <c r="J54" s="67">
        <v>29223</v>
      </c>
      <c r="K54" s="67">
        <v>0</v>
      </c>
      <c r="L54" s="67">
        <v>29223</v>
      </c>
      <c r="M54" s="67">
        <v>0</v>
      </c>
      <c r="N54" s="67"/>
      <c r="O54" s="63"/>
      <c r="P54" s="68"/>
      <c r="Q54" s="22" t="s">
        <v>482</v>
      </c>
    </row>
    <row r="55" spans="1:18" x14ac:dyDescent="0.2">
      <c r="A55" s="19"/>
      <c r="B55" s="19"/>
      <c r="C55" s="19"/>
      <c r="D55" s="19"/>
      <c r="E55" s="19"/>
      <c r="F55" s="19"/>
      <c r="G55" s="19"/>
      <c r="H55" s="19"/>
      <c r="I55" s="23"/>
      <c r="J55" s="23"/>
      <c r="K55" s="23"/>
      <c r="L55" s="23"/>
      <c r="M55" s="23"/>
      <c r="N55" s="65"/>
      <c r="O55" s="64"/>
      <c r="P55" s="66"/>
      <c r="Q55" s="19"/>
    </row>
    <row r="56" spans="1:18" x14ac:dyDescent="0.2">
      <c r="A56" s="63" t="s">
        <v>1819</v>
      </c>
      <c r="B56" s="63"/>
      <c r="C56" s="63"/>
      <c r="D56" s="63"/>
      <c r="E56" s="63"/>
      <c r="F56" s="63"/>
      <c r="G56" s="63"/>
      <c r="H56" s="63"/>
      <c r="I56" s="67"/>
      <c r="J56" s="67"/>
      <c r="K56" s="67"/>
      <c r="L56" s="67"/>
      <c r="M56" s="67"/>
      <c r="N56" s="67"/>
      <c r="O56" s="63"/>
      <c r="P56" s="68"/>
      <c r="Q56" s="63" t="s">
        <v>482</v>
      </c>
    </row>
    <row r="57" spans="1:18" x14ac:dyDescent="0.2">
      <c r="A57" s="22" t="s">
        <v>84</v>
      </c>
      <c r="B57" s="20" t="s">
        <v>499</v>
      </c>
      <c r="C57" s="21">
        <v>45485</v>
      </c>
      <c r="D57" s="21">
        <v>45485</v>
      </c>
      <c r="E57" s="21">
        <v>45504</v>
      </c>
      <c r="F57" s="20" t="s">
        <v>1632</v>
      </c>
      <c r="G57" s="20" t="s">
        <v>482</v>
      </c>
      <c r="H57" s="20" t="s">
        <v>1820</v>
      </c>
      <c r="I57" s="23" t="s">
        <v>1821</v>
      </c>
      <c r="J57" s="23">
        <v>147206</v>
      </c>
      <c r="K57" s="23">
        <v>0</v>
      </c>
      <c r="L57" s="23">
        <v>147206</v>
      </c>
      <c r="M57" s="23">
        <v>0</v>
      </c>
      <c r="N57" s="65"/>
      <c r="O57" s="64"/>
      <c r="P57" s="66"/>
      <c r="Q57" s="20" t="s">
        <v>1804</v>
      </c>
      <c r="R57" s="53">
        <v>45667</v>
      </c>
    </row>
    <row r="58" spans="1:18" x14ac:dyDescent="0.2">
      <c r="A58" s="22" t="s">
        <v>84</v>
      </c>
      <c r="B58" s="20" t="s">
        <v>1402</v>
      </c>
      <c r="C58" s="21">
        <v>45544</v>
      </c>
      <c r="D58" s="21">
        <v>45544</v>
      </c>
      <c r="E58" s="21">
        <v>45552</v>
      </c>
      <c r="F58" s="20" t="s">
        <v>1632</v>
      </c>
      <c r="G58" s="20" t="s">
        <v>482</v>
      </c>
      <c r="H58" s="20" t="s">
        <v>1822</v>
      </c>
      <c r="I58" s="23" t="s">
        <v>1807</v>
      </c>
      <c r="J58" s="23">
        <v>73340</v>
      </c>
      <c r="K58" s="23">
        <v>0</v>
      </c>
      <c r="L58" s="23">
        <v>220546</v>
      </c>
      <c r="M58" s="23">
        <v>0</v>
      </c>
      <c r="N58" s="65"/>
      <c r="O58" s="64"/>
      <c r="P58" s="66"/>
      <c r="Q58" s="20" t="s">
        <v>1804</v>
      </c>
      <c r="R58" s="53">
        <v>45667</v>
      </c>
    </row>
    <row r="59" spans="1:18" x14ac:dyDescent="0.2">
      <c r="A59" s="22" t="s">
        <v>84</v>
      </c>
      <c r="B59" s="20" t="s">
        <v>1404</v>
      </c>
      <c r="C59" s="21">
        <v>45613</v>
      </c>
      <c r="D59" s="21">
        <v>45613</v>
      </c>
      <c r="E59" s="21">
        <v>45626</v>
      </c>
      <c r="F59" s="20" t="s">
        <v>1632</v>
      </c>
      <c r="G59" s="20" t="s">
        <v>482</v>
      </c>
      <c r="H59" s="20" t="s">
        <v>1823</v>
      </c>
      <c r="I59" s="23" t="s">
        <v>1810</v>
      </c>
      <c r="J59" s="23">
        <v>100000</v>
      </c>
      <c r="K59" s="23">
        <v>0</v>
      </c>
      <c r="L59" s="23">
        <v>320546</v>
      </c>
      <c r="M59" s="23">
        <v>0</v>
      </c>
      <c r="N59" s="65"/>
      <c r="O59" s="64"/>
      <c r="P59" s="66"/>
      <c r="Q59" s="20" t="s">
        <v>1804</v>
      </c>
      <c r="R59" s="53">
        <v>45667</v>
      </c>
    </row>
    <row r="60" spans="1:18" x14ac:dyDescent="0.2">
      <c r="A60" s="22" t="s">
        <v>84</v>
      </c>
      <c r="B60" s="20" t="s">
        <v>1404</v>
      </c>
      <c r="C60" s="21">
        <v>45623</v>
      </c>
      <c r="D60" s="21">
        <v>45623</v>
      </c>
      <c r="E60" s="21">
        <v>45637</v>
      </c>
      <c r="F60" s="20" t="s">
        <v>1632</v>
      </c>
      <c r="G60" s="20" t="s">
        <v>482</v>
      </c>
      <c r="H60" s="20" t="s">
        <v>1824</v>
      </c>
      <c r="I60" s="23" t="s">
        <v>1810</v>
      </c>
      <c r="J60" s="23">
        <v>24510</v>
      </c>
      <c r="K60" s="23">
        <v>0</v>
      </c>
      <c r="L60" s="23">
        <v>345056</v>
      </c>
      <c r="M60" s="23">
        <v>0</v>
      </c>
      <c r="N60" s="65"/>
      <c r="O60" s="64"/>
      <c r="P60" s="66"/>
      <c r="Q60" s="20" t="s">
        <v>1804</v>
      </c>
      <c r="R60" s="53">
        <v>45667</v>
      </c>
    </row>
    <row r="61" spans="1:18" x14ac:dyDescent="0.2">
      <c r="A61" s="22" t="s">
        <v>84</v>
      </c>
      <c r="B61" s="20" t="s">
        <v>1404</v>
      </c>
      <c r="C61" s="21">
        <v>45623</v>
      </c>
      <c r="D61" s="21">
        <v>45623</v>
      </c>
      <c r="E61" s="21">
        <v>45642</v>
      </c>
      <c r="F61" s="20" t="s">
        <v>1632</v>
      </c>
      <c r="G61" s="20" t="s">
        <v>482</v>
      </c>
      <c r="H61" s="20" t="s">
        <v>1825</v>
      </c>
      <c r="I61" s="23" t="s">
        <v>1645</v>
      </c>
      <c r="J61" s="23">
        <v>37200</v>
      </c>
      <c r="K61" s="23">
        <v>0</v>
      </c>
      <c r="L61" s="23">
        <v>382256</v>
      </c>
      <c r="M61" s="23">
        <v>0</v>
      </c>
      <c r="N61" s="65"/>
      <c r="O61" s="64"/>
      <c r="P61" s="66"/>
      <c r="Q61" s="20" t="s">
        <v>1804</v>
      </c>
      <c r="R61" s="53">
        <v>45667</v>
      </c>
    </row>
    <row r="62" spans="1:18" x14ac:dyDescent="0.2">
      <c r="A62" s="22" t="s">
        <v>84</v>
      </c>
      <c r="B62" s="20" t="s">
        <v>1406</v>
      </c>
      <c r="C62" s="21">
        <v>45656</v>
      </c>
      <c r="D62" s="21">
        <v>45659</v>
      </c>
      <c r="E62" s="21">
        <v>45670</v>
      </c>
      <c r="F62" s="20" t="s">
        <v>1632</v>
      </c>
      <c r="G62" s="20" t="s">
        <v>482</v>
      </c>
      <c r="H62" s="20" t="s">
        <v>1826</v>
      </c>
      <c r="I62" s="23" t="s">
        <v>1810</v>
      </c>
      <c r="J62" s="23">
        <v>159300</v>
      </c>
      <c r="K62" s="23">
        <v>0</v>
      </c>
      <c r="L62" s="23">
        <v>541556</v>
      </c>
      <c r="M62" s="23">
        <v>0</v>
      </c>
      <c r="N62" s="65"/>
      <c r="O62" s="64"/>
      <c r="P62" s="66"/>
      <c r="Q62" s="20" t="s">
        <v>1804</v>
      </c>
      <c r="R62" s="53">
        <v>45667</v>
      </c>
    </row>
    <row r="63" spans="1:18" x14ac:dyDescent="0.2">
      <c r="A63" s="22" t="s">
        <v>84</v>
      </c>
      <c r="B63" s="20" t="s">
        <v>1406</v>
      </c>
      <c r="C63" s="21">
        <v>45656</v>
      </c>
      <c r="D63" s="21">
        <v>45656</v>
      </c>
      <c r="E63" s="21">
        <v>45677</v>
      </c>
      <c r="F63" s="20" t="s">
        <v>1632</v>
      </c>
      <c r="G63" s="20" t="s">
        <v>482</v>
      </c>
      <c r="H63" s="20" t="s">
        <v>1827</v>
      </c>
      <c r="I63" s="23" t="s">
        <v>1812</v>
      </c>
      <c r="J63" s="23">
        <v>24727</v>
      </c>
      <c r="K63" s="23">
        <v>0</v>
      </c>
      <c r="L63" s="23">
        <v>566283</v>
      </c>
      <c r="M63" s="23">
        <v>0</v>
      </c>
      <c r="N63" s="65"/>
      <c r="O63" s="64"/>
      <c r="P63" s="66"/>
      <c r="Q63" s="20" t="s">
        <v>1804</v>
      </c>
      <c r="R63" s="59" t="s">
        <v>1861</v>
      </c>
    </row>
    <row r="64" spans="1:18" x14ac:dyDescent="0.2">
      <c r="A64" s="22" t="s">
        <v>84</v>
      </c>
      <c r="B64" s="20" t="s">
        <v>1406</v>
      </c>
      <c r="C64" s="21">
        <v>45656</v>
      </c>
      <c r="D64" s="21">
        <v>45656</v>
      </c>
      <c r="E64" s="21">
        <v>45684</v>
      </c>
      <c r="F64" s="20" t="s">
        <v>1632</v>
      </c>
      <c r="G64" s="20" t="s">
        <v>482</v>
      </c>
      <c r="H64" s="20" t="s">
        <v>1828</v>
      </c>
      <c r="I64" s="23" t="s">
        <v>1812</v>
      </c>
      <c r="J64" s="23">
        <v>47206</v>
      </c>
      <c r="K64" s="23">
        <v>0</v>
      </c>
      <c r="L64" s="23">
        <v>613489</v>
      </c>
      <c r="M64" s="23">
        <v>0</v>
      </c>
      <c r="N64" s="65"/>
      <c r="O64" s="64"/>
      <c r="P64" s="66"/>
      <c r="Q64" s="20" t="s">
        <v>1804</v>
      </c>
      <c r="R64" s="59" t="s">
        <v>1861</v>
      </c>
    </row>
    <row r="65" spans="1:18" x14ac:dyDescent="0.2">
      <c r="A65" s="63" t="s">
        <v>1829</v>
      </c>
      <c r="B65" s="63"/>
      <c r="C65" s="63"/>
      <c r="D65" s="63"/>
      <c r="E65" s="63"/>
      <c r="F65" s="63"/>
      <c r="G65" s="63"/>
      <c r="H65" s="63"/>
      <c r="I65" s="67" t="s">
        <v>482</v>
      </c>
      <c r="J65" s="67">
        <v>613489</v>
      </c>
      <c r="K65" s="67">
        <v>0</v>
      </c>
      <c r="L65" s="67">
        <v>613489</v>
      </c>
      <c r="M65" s="67">
        <v>0</v>
      </c>
      <c r="N65" s="67"/>
      <c r="O65" s="63"/>
      <c r="P65" s="68"/>
      <c r="Q65" s="22" t="s">
        <v>482</v>
      </c>
    </row>
    <row r="66" spans="1:18" x14ac:dyDescent="0.2">
      <c r="A66" s="19"/>
      <c r="B66" s="19"/>
      <c r="C66" s="19"/>
      <c r="D66" s="19"/>
      <c r="E66" s="19"/>
      <c r="F66" s="19"/>
      <c r="G66" s="19"/>
      <c r="H66" s="19"/>
      <c r="I66" s="23"/>
      <c r="J66" s="23"/>
      <c r="K66" s="23"/>
      <c r="L66" s="23"/>
      <c r="M66" s="23"/>
      <c r="N66" s="65"/>
      <c r="O66" s="64"/>
      <c r="P66" s="66"/>
      <c r="Q66" s="19"/>
    </row>
    <row r="67" spans="1:18" x14ac:dyDescent="0.2">
      <c r="A67" s="63" t="s">
        <v>1830</v>
      </c>
      <c r="B67" s="63"/>
      <c r="C67" s="63"/>
      <c r="D67" s="63"/>
      <c r="E67" s="63"/>
      <c r="F67" s="63"/>
      <c r="G67" s="63"/>
      <c r="H67" s="63"/>
      <c r="I67" s="67"/>
      <c r="J67" s="67"/>
      <c r="K67" s="67"/>
      <c r="L67" s="67"/>
      <c r="M67" s="67"/>
      <c r="N67" s="67"/>
      <c r="O67" s="63"/>
      <c r="P67" s="68"/>
      <c r="Q67" s="63" t="s">
        <v>482</v>
      </c>
    </row>
    <row r="68" spans="1:18" x14ac:dyDescent="0.2">
      <c r="A68" s="22" t="s">
        <v>84</v>
      </c>
      <c r="B68" s="20" t="s">
        <v>492</v>
      </c>
      <c r="C68" s="21">
        <v>45410</v>
      </c>
      <c r="D68" s="21">
        <v>45707</v>
      </c>
      <c r="E68" s="21">
        <v>45727</v>
      </c>
      <c r="F68" s="20" t="s">
        <v>1632</v>
      </c>
      <c r="G68" s="20" t="s">
        <v>482</v>
      </c>
      <c r="H68" s="20" t="s">
        <v>1831</v>
      </c>
      <c r="I68" s="23" t="s">
        <v>1832</v>
      </c>
      <c r="J68" s="23">
        <v>2540000</v>
      </c>
      <c r="K68" s="23">
        <v>0</v>
      </c>
      <c r="L68" s="23">
        <v>2540000</v>
      </c>
      <c r="M68" s="23">
        <v>0</v>
      </c>
      <c r="N68" s="65"/>
      <c r="O68" s="64"/>
      <c r="P68" s="66"/>
      <c r="Q68" s="20" t="s">
        <v>482</v>
      </c>
    </row>
    <row r="69" spans="1:18" x14ac:dyDescent="0.2">
      <c r="A69" s="63" t="s">
        <v>1833</v>
      </c>
      <c r="B69" s="63"/>
      <c r="C69" s="63"/>
      <c r="D69" s="63"/>
      <c r="E69" s="63"/>
      <c r="F69" s="63"/>
      <c r="G69" s="63"/>
      <c r="H69" s="63"/>
      <c r="I69" s="67" t="s">
        <v>482</v>
      </c>
      <c r="J69" s="67">
        <v>2540000</v>
      </c>
      <c r="K69" s="67">
        <v>0</v>
      </c>
      <c r="L69" s="67">
        <v>2540000</v>
      </c>
      <c r="M69" s="67">
        <v>0</v>
      </c>
      <c r="N69" s="67"/>
      <c r="O69" s="63"/>
      <c r="P69" s="68"/>
      <c r="Q69" s="22" t="s">
        <v>482</v>
      </c>
    </row>
    <row r="70" spans="1:18" x14ac:dyDescent="0.2">
      <c r="A70" s="19"/>
      <c r="B70" s="19"/>
      <c r="C70" s="19"/>
      <c r="D70" s="19"/>
      <c r="E70" s="19"/>
      <c r="F70" s="19"/>
      <c r="G70" s="19"/>
      <c r="H70" s="19"/>
      <c r="I70" s="23"/>
      <c r="J70" s="23"/>
      <c r="K70" s="23"/>
      <c r="L70" s="23"/>
      <c r="M70" s="23"/>
      <c r="N70" s="65"/>
      <c r="O70" s="64"/>
      <c r="P70" s="66"/>
      <c r="Q70" s="19"/>
    </row>
    <row r="71" spans="1:18" x14ac:dyDescent="0.2">
      <c r="A71" s="63" t="s">
        <v>1834</v>
      </c>
      <c r="B71" s="63"/>
      <c r="C71" s="63"/>
      <c r="D71" s="63"/>
      <c r="E71" s="63"/>
      <c r="F71" s="63"/>
      <c r="G71" s="63"/>
      <c r="H71" s="63"/>
      <c r="I71" s="67"/>
      <c r="J71" s="67"/>
      <c r="K71" s="67"/>
      <c r="L71" s="67"/>
      <c r="M71" s="67"/>
      <c r="N71" s="67"/>
      <c r="O71" s="63"/>
      <c r="P71" s="68"/>
      <c r="Q71" s="63" t="s">
        <v>482</v>
      </c>
    </row>
    <row r="72" spans="1:18" x14ac:dyDescent="0.2">
      <c r="A72" s="22" t="s">
        <v>84</v>
      </c>
      <c r="B72" s="20" t="s">
        <v>499</v>
      </c>
      <c r="C72" s="21">
        <v>45485</v>
      </c>
      <c r="D72" s="21">
        <v>45485</v>
      </c>
      <c r="E72" s="21">
        <v>45509</v>
      </c>
      <c r="F72" s="20" t="s">
        <v>1632</v>
      </c>
      <c r="G72" s="20" t="s">
        <v>482</v>
      </c>
      <c r="H72" s="20" t="s">
        <v>1835</v>
      </c>
      <c r="I72" s="23" t="s">
        <v>439</v>
      </c>
      <c r="J72" s="23">
        <v>80000</v>
      </c>
      <c r="K72" s="23">
        <v>0</v>
      </c>
      <c r="L72" s="23">
        <v>80000</v>
      </c>
      <c r="M72" s="23">
        <v>0</v>
      </c>
      <c r="N72" s="65"/>
      <c r="O72" s="64"/>
      <c r="P72" s="66"/>
      <c r="Q72" s="20" t="s">
        <v>1804</v>
      </c>
      <c r="R72" s="59" t="s">
        <v>1861</v>
      </c>
    </row>
    <row r="73" spans="1:18" x14ac:dyDescent="0.2">
      <c r="A73" s="63" t="s">
        <v>1836</v>
      </c>
      <c r="B73" s="63"/>
      <c r="C73" s="63"/>
      <c r="D73" s="63"/>
      <c r="E73" s="63"/>
      <c r="F73" s="63"/>
      <c r="G73" s="63"/>
      <c r="H73" s="63"/>
      <c r="I73" s="67" t="s">
        <v>482</v>
      </c>
      <c r="J73" s="67">
        <v>80000</v>
      </c>
      <c r="K73" s="67">
        <v>0</v>
      </c>
      <c r="L73" s="67">
        <v>80000</v>
      </c>
      <c r="M73" s="67">
        <v>0</v>
      </c>
      <c r="N73" s="67"/>
      <c r="O73" s="63"/>
      <c r="P73" s="68"/>
      <c r="Q73" s="22" t="s">
        <v>482</v>
      </c>
    </row>
    <row r="74" spans="1:18" x14ac:dyDescent="0.2">
      <c r="A74" s="19"/>
      <c r="B74" s="19"/>
      <c r="C74" s="19"/>
      <c r="D74" s="19"/>
      <c r="E74" s="19"/>
      <c r="F74" s="19"/>
      <c r="G74" s="19"/>
      <c r="H74" s="19"/>
      <c r="I74" s="23"/>
      <c r="J74" s="23"/>
      <c r="K74" s="23"/>
      <c r="L74" s="23"/>
      <c r="M74" s="23"/>
      <c r="N74" s="65"/>
      <c r="O74" s="64"/>
      <c r="P74" s="66"/>
      <c r="Q74" s="19"/>
    </row>
    <row r="75" spans="1:18" x14ac:dyDescent="0.2">
      <c r="A75" s="63" t="s">
        <v>1837</v>
      </c>
      <c r="B75" s="63"/>
      <c r="C75" s="63"/>
      <c r="D75" s="63"/>
      <c r="E75" s="63"/>
      <c r="F75" s="63"/>
      <c r="G75" s="63"/>
      <c r="H75" s="63"/>
      <c r="I75" s="67"/>
      <c r="J75" s="67"/>
      <c r="K75" s="67"/>
      <c r="L75" s="67"/>
      <c r="M75" s="67"/>
      <c r="N75" s="67"/>
      <c r="O75" s="63"/>
      <c r="P75" s="68"/>
      <c r="Q75" s="63" t="s">
        <v>482</v>
      </c>
    </row>
    <row r="76" spans="1:18" x14ac:dyDescent="0.2">
      <c r="A76" s="22" t="s">
        <v>84</v>
      </c>
      <c r="B76" s="20" t="s">
        <v>499</v>
      </c>
      <c r="C76" s="21">
        <v>45485</v>
      </c>
      <c r="D76" s="21">
        <v>45485</v>
      </c>
      <c r="E76" s="21">
        <v>45504</v>
      </c>
      <c r="F76" s="20" t="s">
        <v>1632</v>
      </c>
      <c r="G76" s="20" t="s">
        <v>482</v>
      </c>
      <c r="H76" s="20" t="s">
        <v>1838</v>
      </c>
      <c r="I76" s="23" t="s">
        <v>1821</v>
      </c>
      <c r="J76" s="23">
        <v>110568</v>
      </c>
      <c r="K76" s="23">
        <v>0</v>
      </c>
      <c r="L76" s="23">
        <v>110568</v>
      </c>
      <c r="M76" s="23">
        <v>0</v>
      </c>
      <c r="N76" s="65"/>
      <c r="O76" s="64"/>
      <c r="P76" s="66"/>
      <c r="Q76" s="20" t="s">
        <v>1804</v>
      </c>
      <c r="R76" s="59" t="s">
        <v>1861</v>
      </c>
    </row>
    <row r="77" spans="1:18" x14ac:dyDescent="0.2">
      <c r="A77" s="63" t="s">
        <v>1839</v>
      </c>
      <c r="B77" s="63"/>
      <c r="C77" s="63"/>
      <c r="D77" s="63"/>
      <c r="E77" s="63"/>
      <c r="F77" s="63"/>
      <c r="G77" s="63"/>
      <c r="H77" s="63"/>
      <c r="I77" s="67" t="s">
        <v>482</v>
      </c>
      <c r="J77" s="67">
        <v>110568</v>
      </c>
      <c r="K77" s="67">
        <v>0</v>
      </c>
      <c r="L77" s="67">
        <v>110568</v>
      </c>
      <c r="M77" s="67">
        <v>0</v>
      </c>
      <c r="N77" s="67"/>
      <c r="O77" s="63"/>
      <c r="P77" s="68"/>
      <c r="Q77" s="22" t="s">
        <v>482</v>
      </c>
    </row>
    <row r="78" spans="1:18" x14ac:dyDescent="0.2">
      <c r="A78" s="19"/>
      <c r="B78" s="19"/>
      <c r="C78" s="19"/>
      <c r="D78" s="19"/>
      <c r="E78" s="19"/>
      <c r="F78" s="19"/>
      <c r="G78" s="19"/>
      <c r="H78" s="19"/>
      <c r="I78" s="23"/>
      <c r="J78" s="23"/>
      <c r="K78" s="23"/>
      <c r="L78" s="23"/>
      <c r="M78" s="23"/>
      <c r="N78" s="65"/>
      <c r="O78" s="64"/>
      <c r="P78" s="66"/>
      <c r="Q78" s="19"/>
    </row>
    <row r="79" spans="1:18" x14ac:dyDescent="0.2">
      <c r="A79" s="63" t="s">
        <v>1840</v>
      </c>
      <c r="B79" s="63"/>
      <c r="C79" s="63"/>
      <c r="D79" s="63"/>
      <c r="E79" s="63"/>
      <c r="F79" s="63"/>
      <c r="G79" s="63"/>
      <c r="H79" s="63"/>
      <c r="I79" s="67"/>
      <c r="J79" s="67"/>
      <c r="K79" s="67"/>
      <c r="L79" s="67"/>
      <c r="M79" s="67"/>
      <c r="N79" s="67"/>
      <c r="O79" s="63"/>
      <c r="P79" s="68"/>
      <c r="Q79" s="63" t="s">
        <v>482</v>
      </c>
    </row>
    <row r="80" spans="1:18" x14ac:dyDescent="0.2">
      <c r="A80" s="22" t="s">
        <v>84</v>
      </c>
      <c r="B80" s="20" t="s">
        <v>1406</v>
      </c>
      <c r="C80" s="21">
        <v>45656</v>
      </c>
      <c r="D80" s="21">
        <v>45656</v>
      </c>
      <c r="E80" s="21">
        <v>45684</v>
      </c>
      <c r="F80" s="20" t="s">
        <v>1632</v>
      </c>
      <c r="G80" s="20" t="s">
        <v>482</v>
      </c>
      <c r="H80" s="20" t="s">
        <v>1841</v>
      </c>
      <c r="I80" s="23" t="s">
        <v>1812</v>
      </c>
      <c r="J80" s="23">
        <v>11240</v>
      </c>
      <c r="K80" s="23">
        <v>0</v>
      </c>
      <c r="L80" s="23">
        <v>11240</v>
      </c>
      <c r="M80" s="23">
        <v>0</v>
      </c>
      <c r="N80" s="65"/>
      <c r="O80" s="64"/>
      <c r="P80" s="66"/>
      <c r="Q80" s="20" t="s">
        <v>1804</v>
      </c>
      <c r="R80" s="53">
        <v>45670</v>
      </c>
    </row>
    <row r="81" spans="1:18" x14ac:dyDescent="0.2">
      <c r="A81" s="63" t="s">
        <v>1842</v>
      </c>
      <c r="B81" s="63"/>
      <c r="C81" s="63"/>
      <c r="D81" s="63"/>
      <c r="E81" s="63"/>
      <c r="F81" s="63"/>
      <c r="G81" s="63"/>
      <c r="H81" s="63"/>
      <c r="I81" s="67" t="s">
        <v>482</v>
      </c>
      <c r="J81" s="67">
        <v>11240</v>
      </c>
      <c r="K81" s="67">
        <v>0</v>
      </c>
      <c r="L81" s="67">
        <v>11240</v>
      </c>
      <c r="M81" s="67">
        <v>0</v>
      </c>
      <c r="N81" s="67"/>
      <c r="O81" s="63"/>
      <c r="P81" s="68"/>
      <c r="Q81" s="22" t="s">
        <v>482</v>
      </c>
    </row>
    <row r="82" spans="1:18" x14ac:dyDescent="0.2">
      <c r="A82" s="19"/>
      <c r="B82" s="19"/>
      <c r="C82" s="19"/>
      <c r="D82" s="19"/>
      <c r="E82" s="19"/>
      <c r="F82" s="19"/>
      <c r="G82" s="19"/>
      <c r="H82" s="19"/>
      <c r="I82" s="23"/>
      <c r="J82" s="23"/>
      <c r="K82" s="23"/>
      <c r="L82" s="23"/>
      <c r="M82" s="23"/>
      <c r="N82" s="65"/>
      <c r="O82" s="64"/>
      <c r="P82" s="66"/>
      <c r="Q82" s="19"/>
    </row>
    <row r="83" spans="1:18" x14ac:dyDescent="0.2">
      <c r="A83" s="63" t="s">
        <v>1843</v>
      </c>
      <c r="B83" s="63"/>
      <c r="C83" s="63"/>
      <c r="D83" s="63"/>
      <c r="E83" s="63"/>
      <c r="F83" s="63"/>
      <c r="G83" s="63"/>
      <c r="H83" s="63"/>
      <c r="I83" s="67"/>
      <c r="J83" s="67"/>
      <c r="K83" s="67"/>
      <c r="L83" s="67"/>
      <c r="M83" s="67"/>
      <c r="N83" s="67"/>
      <c r="O83" s="63"/>
      <c r="P83" s="68"/>
      <c r="Q83" s="63" t="s">
        <v>482</v>
      </c>
    </row>
    <row r="84" spans="1:18" x14ac:dyDescent="0.2">
      <c r="A84" s="22" t="s">
        <v>84</v>
      </c>
      <c r="B84" s="20" t="s">
        <v>492</v>
      </c>
      <c r="C84" s="21">
        <v>45410</v>
      </c>
      <c r="D84" s="21">
        <v>45671</v>
      </c>
      <c r="E84" s="21">
        <v>45671</v>
      </c>
      <c r="F84" s="20" t="s">
        <v>1632</v>
      </c>
      <c r="G84" s="20" t="s">
        <v>482</v>
      </c>
      <c r="H84" s="20" t="s">
        <v>1844</v>
      </c>
      <c r="I84" s="23" t="s">
        <v>1845</v>
      </c>
      <c r="J84" s="23">
        <v>2678430</v>
      </c>
      <c r="K84" s="23">
        <v>0</v>
      </c>
      <c r="L84" s="23">
        <v>2678430</v>
      </c>
      <c r="M84" s="23">
        <v>0</v>
      </c>
      <c r="N84" s="65"/>
      <c r="O84" s="64"/>
      <c r="P84" s="66"/>
      <c r="Q84" s="20" t="s">
        <v>1804</v>
      </c>
      <c r="R84" s="59" t="s">
        <v>1861</v>
      </c>
    </row>
    <row r="85" spans="1:18" x14ac:dyDescent="0.2">
      <c r="A85" s="63" t="s">
        <v>1846</v>
      </c>
      <c r="B85" s="63"/>
      <c r="C85" s="63"/>
      <c r="D85" s="63"/>
      <c r="E85" s="63"/>
      <c r="F85" s="63"/>
      <c r="G85" s="63"/>
      <c r="H85" s="63"/>
      <c r="I85" s="67" t="s">
        <v>482</v>
      </c>
      <c r="J85" s="67">
        <v>2678430</v>
      </c>
      <c r="K85" s="67">
        <v>0</v>
      </c>
      <c r="L85" s="67">
        <v>2678430</v>
      </c>
      <c r="M85" s="67">
        <v>0</v>
      </c>
      <c r="N85" s="67"/>
      <c r="O85" s="63"/>
      <c r="P85" s="68"/>
      <c r="Q85" s="22" t="s">
        <v>482</v>
      </c>
    </row>
    <row r="86" spans="1:18" x14ac:dyDescent="0.2">
      <c r="A86" s="19"/>
      <c r="B86" s="19"/>
      <c r="C86" s="19"/>
      <c r="D86" s="19"/>
      <c r="E86" s="19"/>
      <c r="F86" s="19"/>
      <c r="G86" s="19"/>
      <c r="H86" s="19"/>
      <c r="I86" s="23"/>
      <c r="J86" s="23"/>
      <c r="K86" s="23"/>
      <c r="L86" s="23"/>
      <c r="M86" s="23"/>
      <c r="N86" s="65"/>
      <c r="O86" s="64"/>
      <c r="P86" s="66"/>
      <c r="Q86" s="19"/>
    </row>
    <row r="87" spans="1:18" x14ac:dyDescent="0.2">
      <c r="A87" s="63" t="s">
        <v>1662</v>
      </c>
      <c r="B87" s="63"/>
      <c r="C87" s="63"/>
      <c r="D87" s="63"/>
      <c r="E87" s="63"/>
      <c r="F87" s="63"/>
      <c r="G87" s="63"/>
      <c r="H87" s="63"/>
      <c r="I87" s="67"/>
      <c r="J87" s="67"/>
      <c r="K87" s="67"/>
      <c r="L87" s="67"/>
      <c r="M87" s="67"/>
      <c r="N87" s="67"/>
      <c r="O87" s="63"/>
      <c r="P87" s="68"/>
      <c r="Q87" s="63" t="s">
        <v>482</v>
      </c>
    </row>
    <row r="88" spans="1:18" x14ac:dyDescent="0.2">
      <c r="A88" s="22" t="s">
        <v>84</v>
      </c>
      <c r="B88" s="20" t="s">
        <v>480</v>
      </c>
      <c r="C88" s="21">
        <v>45220</v>
      </c>
      <c r="D88" s="21">
        <v>45240</v>
      </c>
      <c r="E88" s="21">
        <v>45252</v>
      </c>
      <c r="F88" s="20" t="s">
        <v>483</v>
      </c>
      <c r="G88" s="20" t="s">
        <v>482</v>
      </c>
      <c r="H88" s="20" t="s">
        <v>1663</v>
      </c>
      <c r="I88" s="23" t="s">
        <v>1634</v>
      </c>
      <c r="J88" s="23">
        <v>1200</v>
      </c>
      <c r="K88" s="23">
        <v>0</v>
      </c>
      <c r="L88" s="23">
        <v>1200</v>
      </c>
      <c r="M88" s="23">
        <v>0</v>
      </c>
      <c r="N88" s="65"/>
      <c r="O88" s="64"/>
      <c r="P88" s="66"/>
      <c r="Q88" s="20" t="s">
        <v>482</v>
      </c>
      <c r="R88" s="59" t="s">
        <v>1861</v>
      </c>
    </row>
    <row r="89" spans="1:18" x14ac:dyDescent="0.2">
      <c r="A89" s="22" t="s">
        <v>84</v>
      </c>
      <c r="B89" s="20" t="s">
        <v>480</v>
      </c>
      <c r="C89" s="21">
        <v>45268</v>
      </c>
      <c r="D89" s="21">
        <v>45268</v>
      </c>
      <c r="E89" s="21">
        <v>45287</v>
      </c>
      <c r="F89" s="20" t="s">
        <v>483</v>
      </c>
      <c r="G89" s="20" t="s">
        <v>482</v>
      </c>
      <c r="H89" s="20" t="s">
        <v>1664</v>
      </c>
      <c r="I89" s="23" t="s">
        <v>1634</v>
      </c>
      <c r="J89" s="23">
        <v>15000</v>
      </c>
      <c r="K89" s="23">
        <v>0</v>
      </c>
      <c r="L89" s="23">
        <v>16200</v>
      </c>
      <c r="M89" s="23">
        <v>0</v>
      </c>
      <c r="N89" s="65"/>
      <c r="O89" s="64"/>
      <c r="P89" s="66"/>
      <c r="Q89" s="20" t="s">
        <v>482</v>
      </c>
      <c r="R89" s="59" t="s">
        <v>1861</v>
      </c>
    </row>
    <row r="90" spans="1:18" x14ac:dyDescent="0.2">
      <c r="A90" s="22" t="s">
        <v>84</v>
      </c>
      <c r="B90" s="20" t="s">
        <v>1401</v>
      </c>
      <c r="C90" s="21">
        <v>45339</v>
      </c>
      <c r="D90" s="21">
        <v>45422</v>
      </c>
      <c r="E90" s="21">
        <v>45436</v>
      </c>
      <c r="F90" s="20" t="s">
        <v>1632</v>
      </c>
      <c r="G90" s="20" t="s">
        <v>482</v>
      </c>
      <c r="H90" s="20" t="s">
        <v>1847</v>
      </c>
      <c r="I90" s="23" t="s">
        <v>1645</v>
      </c>
      <c r="J90" s="23">
        <v>1200</v>
      </c>
      <c r="K90" s="23">
        <v>0</v>
      </c>
      <c r="L90" s="23">
        <v>17400</v>
      </c>
      <c r="M90" s="23">
        <v>0</v>
      </c>
      <c r="N90" s="65"/>
      <c r="O90" s="64"/>
      <c r="P90" s="66"/>
      <c r="Q90" s="20" t="s">
        <v>1804</v>
      </c>
      <c r="R90" s="59" t="s">
        <v>1861</v>
      </c>
    </row>
    <row r="91" spans="1:18" x14ac:dyDescent="0.2">
      <c r="A91" s="22" t="s">
        <v>84</v>
      </c>
      <c r="B91" s="20" t="s">
        <v>499</v>
      </c>
      <c r="C91" s="21">
        <v>45485</v>
      </c>
      <c r="D91" s="21">
        <v>45485</v>
      </c>
      <c r="E91" s="21">
        <v>45509</v>
      </c>
      <c r="F91" s="20" t="s">
        <v>1632</v>
      </c>
      <c r="G91" s="20" t="s">
        <v>482</v>
      </c>
      <c r="H91" s="20" t="s">
        <v>1848</v>
      </c>
      <c r="I91" s="23" t="s">
        <v>439</v>
      </c>
      <c r="J91" s="23">
        <v>80000</v>
      </c>
      <c r="K91" s="23">
        <v>0</v>
      </c>
      <c r="L91" s="23">
        <v>97400</v>
      </c>
      <c r="M91" s="23">
        <v>0</v>
      </c>
      <c r="N91" s="65"/>
      <c r="O91" s="64"/>
      <c r="P91" s="66"/>
      <c r="Q91" s="20" t="s">
        <v>1804</v>
      </c>
      <c r="R91" s="59" t="s">
        <v>1861</v>
      </c>
    </row>
    <row r="92" spans="1:18" x14ac:dyDescent="0.2">
      <c r="A92" s="22" t="s">
        <v>84</v>
      </c>
      <c r="B92" s="20" t="s">
        <v>499</v>
      </c>
      <c r="C92" s="21">
        <v>45494</v>
      </c>
      <c r="D92" s="21">
        <v>45508</v>
      </c>
      <c r="E92" s="21">
        <v>45526</v>
      </c>
      <c r="F92" s="20" t="s">
        <v>1632</v>
      </c>
      <c r="G92" s="20" t="s">
        <v>482</v>
      </c>
      <c r="H92" s="20" t="s">
        <v>1849</v>
      </c>
      <c r="I92" s="23" t="s">
        <v>1645</v>
      </c>
      <c r="J92" s="23">
        <v>1200</v>
      </c>
      <c r="K92" s="23">
        <v>0</v>
      </c>
      <c r="L92" s="23">
        <v>98600</v>
      </c>
      <c r="M92" s="23">
        <v>0</v>
      </c>
      <c r="N92" s="65"/>
      <c r="O92" s="64"/>
      <c r="P92" s="66"/>
      <c r="Q92" s="20" t="s">
        <v>1804</v>
      </c>
      <c r="R92" s="59" t="s">
        <v>1861</v>
      </c>
    </row>
    <row r="93" spans="1:18" x14ac:dyDescent="0.2">
      <c r="A93" s="22" t="s">
        <v>84</v>
      </c>
      <c r="B93" s="20" t="s">
        <v>1406</v>
      </c>
      <c r="C93" s="21">
        <v>45656</v>
      </c>
      <c r="D93" s="21">
        <v>45656</v>
      </c>
      <c r="E93" s="21">
        <v>45677</v>
      </c>
      <c r="F93" s="20" t="s">
        <v>1632</v>
      </c>
      <c r="G93" s="20" t="s">
        <v>482</v>
      </c>
      <c r="H93" s="20" t="s">
        <v>1850</v>
      </c>
      <c r="I93" s="23" t="s">
        <v>1812</v>
      </c>
      <c r="J93" s="23">
        <v>22479</v>
      </c>
      <c r="K93" s="23">
        <v>0</v>
      </c>
      <c r="L93" s="23">
        <v>121079</v>
      </c>
      <c r="M93" s="23">
        <v>0</v>
      </c>
      <c r="N93" s="65"/>
      <c r="O93" s="64"/>
      <c r="P93" s="66"/>
      <c r="Q93" s="20" t="s">
        <v>1804</v>
      </c>
      <c r="R93" s="59" t="s">
        <v>1861</v>
      </c>
    </row>
    <row r="94" spans="1:18" x14ac:dyDescent="0.2">
      <c r="A94" s="22" t="s">
        <v>84</v>
      </c>
      <c r="B94" s="20" t="s">
        <v>1406</v>
      </c>
      <c r="C94" s="21">
        <v>45656</v>
      </c>
      <c r="D94" s="21">
        <v>45656</v>
      </c>
      <c r="E94" s="21">
        <v>45688</v>
      </c>
      <c r="F94" s="20" t="s">
        <v>1632</v>
      </c>
      <c r="G94" s="20" t="s">
        <v>482</v>
      </c>
      <c r="H94" s="20" t="s">
        <v>1851</v>
      </c>
      <c r="I94" s="23" t="s">
        <v>1812</v>
      </c>
      <c r="J94" s="23">
        <v>44958</v>
      </c>
      <c r="K94" s="23">
        <v>0</v>
      </c>
      <c r="L94" s="23">
        <v>166037</v>
      </c>
      <c r="M94" s="23">
        <v>0</v>
      </c>
      <c r="N94" s="65"/>
      <c r="O94" s="64"/>
      <c r="P94" s="66"/>
      <c r="Q94" s="20" t="s">
        <v>1804</v>
      </c>
      <c r="R94" s="59" t="s">
        <v>1861</v>
      </c>
    </row>
    <row r="95" spans="1:18" x14ac:dyDescent="0.2">
      <c r="A95" s="63" t="s">
        <v>1665</v>
      </c>
      <c r="B95" s="63"/>
      <c r="C95" s="63"/>
      <c r="D95" s="63"/>
      <c r="E95" s="63"/>
      <c r="F95" s="63"/>
      <c r="G95" s="63"/>
      <c r="H95" s="63"/>
      <c r="I95" s="67" t="s">
        <v>482</v>
      </c>
      <c r="J95" s="67">
        <v>166037</v>
      </c>
      <c r="K95" s="67">
        <v>0</v>
      </c>
      <c r="L95" s="67">
        <v>166037</v>
      </c>
      <c r="M95" s="67">
        <v>0</v>
      </c>
      <c r="N95" s="67"/>
      <c r="O95" s="63"/>
      <c r="P95" s="68"/>
      <c r="Q95" s="22" t="s">
        <v>482</v>
      </c>
    </row>
    <row r="96" spans="1:18" x14ac:dyDescent="0.2">
      <c r="A96" s="19"/>
      <c r="B96" s="19"/>
      <c r="C96" s="19"/>
      <c r="D96" s="19"/>
      <c r="E96" s="19"/>
      <c r="F96" s="19"/>
      <c r="G96" s="19"/>
      <c r="H96" s="19"/>
      <c r="I96" s="23"/>
      <c r="J96" s="23"/>
      <c r="K96" s="23"/>
      <c r="L96" s="23"/>
      <c r="M96" s="23"/>
      <c r="N96" s="65"/>
      <c r="O96" s="64"/>
      <c r="P96" s="66"/>
      <c r="Q96" s="19"/>
    </row>
    <row r="97" spans="1:18" x14ac:dyDescent="0.2">
      <c r="A97" s="63" t="s">
        <v>1666</v>
      </c>
      <c r="B97" s="63"/>
      <c r="C97" s="63"/>
      <c r="D97" s="63"/>
      <c r="E97" s="63"/>
      <c r="F97" s="63"/>
      <c r="G97" s="63"/>
      <c r="H97" s="63"/>
      <c r="I97" s="67"/>
      <c r="J97" s="67"/>
      <c r="K97" s="67"/>
      <c r="L97" s="67"/>
      <c r="M97" s="67"/>
      <c r="N97" s="67"/>
      <c r="O97" s="63"/>
      <c r="P97" s="68"/>
      <c r="Q97" s="63" t="s">
        <v>482</v>
      </c>
    </row>
    <row r="98" spans="1:18" x14ac:dyDescent="0.2">
      <c r="A98" s="22" t="s">
        <v>84</v>
      </c>
      <c r="B98" s="20" t="s">
        <v>480</v>
      </c>
      <c r="C98" s="21">
        <v>44982</v>
      </c>
      <c r="D98" s="21">
        <v>45014</v>
      </c>
      <c r="E98" s="21">
        <v>45028</v>
      </c>
      <c r="F98" s="20" t="s">
        <v>483</v>
      </c>
      <c r="G98" s="20" t="s">
        <v>482</v>
      </c>
      <c r="H98" s="20" t="s">
        <v>1667</v>
      </c>
      <c r="I98" s="23" t="s">
        <v>1645</v>
      </c>
      <c r="J98" s="23">
        <v>5000</v>
      </c>
      <c r="K98" s="23">
        <v>0</v>
      </c>
      <c r="L98" s="23">
        <v>5000</v>
      </c>
      <c r="M98" s="23">
        <v>0</v>
      </c>
      <c r="N98" s="65"/>
      <c r="O98" s="64"/>
      <c r="P98" s="66"/>
      <c r="Q98" s="20" t="s">
        <v>482</v>
      </c>
      <c r="R98" s="59" t="s">
        <v>1861</v>
      </c>
    </row>
    <row r="99" spans="1:18" x14ac:dyDescent="0.2">
      <c r="A99" s="63" t="s">
        <v>1668</v>
      </c>
      <c r="B99" s="63"/>
      <c r="C99" s="63"/>
      <c r="D99" s="63"/>
      <c r="E99" s="63"/>
      <c r="F99" s="63"/>
      <c r="G99" s="63"/>
      <c r="H99" s="63"/>
      <c r="I99" s="67" t="s">
        <v>482</v>
      </c>
      <c r="J99" s="67">
        <v>5000</v>
      </c>
      <c r="K99" s="67">
        <v>0</v>
      </c>
      <c r="L99" s="67">
        <v>5000</v>
      </c>
      <c r="M99" s="67">
        <v>0</v>
      </c>
      <c r="N99" s="67"/>
      <c r="O99" s="63"/>
      <c r="P99" s="68"/>
      <c r="Q99" s="22" t="s">
        <v>482</v>
      </c>
    </row>
    <row r="100" spans="1:18" x14ac:dyDescent="0.2">
      <c r="A100" s="19"/>
      <c r="B100" s="19"/>
      <c r="C100" s="19"/>
      <c r="D100" s="19"/>
      <c r="E100" s="19"/>
      <c r="F100" s="19"/>
      <c r="G100" s="19"/>
      <c r="H100" s="19"/>
      <c r="I100" s="23"/>
      <c r="J100" s="23"/>
      <c r="K100" s="23"/>
      <c r="L100" s="23"/>
      <c r="M100" s="23"/>
      <c r="N100" s="65"/>
      <c r="O100" s="64"/>
      <c r="P100" s="66"/>
      <c r="Q100" s="19"/>
    </row>
    <row r="101" spans="1:18" x14ac:dyDescent="0.2">
      <c r="A101" s="63" t="s">
        <v>1669</v>
      </c>
      <c r="B101" s="63"/>
      <c r="C101" s="63"/>
      <c r="D101" s="63"/>
      <c r="E101" s="63"/>
      <c r="F101" s="63"/>
      <c r="G101" s="63"/>
      <c r="H101" s="63"/>
      <c r="I101" s="67"/>
      <c r="J101" s="67"/>
      <c r="K101" s="67"/>
      <c r="L101" s="67"/>
      <c r="M101" s="67"/>
      <c r="N101" s="67"/>
      <c r="O101" s="63"/>
      <c r="P101" s="68"/>
      <c r="Q101" s="63" t="s">
        <v>482</v>
      </c>
    </row>
    <row r="102" spans="1:18" x14ac:dyDescent="0.2">
      <c r="A102" s="22" t="s">
        <v>84</v>
      </c>
      <c r="B102" s="20" t="s">
        <v>480</v>
      </c>
      <c r="C102" s="21">
        <v>44925</v>
      </c>
      <c r="D102" s="20" t="s">
        <v>1638</v>
      </c>
      <c r="E102" s="20" t="s">
        <v>1638</v>
      </c>
      <c r="F102" s="20" t="s">
        <v>483</v>
      </c>
      <c r="G102" s="20" t="s">
        <v>482</v>
      </c>
      <c r="H102" s="20" t="s">
        <v>482</v>
      </c>
      <c r="I102" s="23" t="s">
        <v>1670</v>
      </c>
      <c r="J102" s="23">
        <v>0</v>
      </c>
      <c r="K102" s="23">
        <v>1500</v>
      </c>
      <c r="L102" s="23">
        <v>0</v>
      </c>
      <c r="M102" s="23">
        <v>1500</v>
      </c>
      <c r="N102" s="65"/>
      <c r="O102" s="64"/>
      <c r="P102" s="66"/>
      <c r="Q102" s="20" t="s">
        <v>482</v>
      </c>
      <c r="R102" s="59" t="s">
        <v>1860</v>
      </c>
    </row>
    <row r="103" spans="1:18" x14ac:dyDescent="0.2">
      <c r="A103" s="63" t="s">
        <v>1671</v>
      </c>
      <c r="B103" s="63"/>
      <c r="C103" s="63"/>
      <c r="D103" s="63"/>
      <c r="E103" s="63"/>
      <c r="F103" s="63"/>
      <c r="G103" s="63"/>
      <c r="H103" s="63"/>
      <c r="I103" s="67" t="s">
        <v>482</v>
      </c>
      <c r="J103" s="67">
        <v>0</v>
      </c>
      <c r="K103" s="67">
        <v>1500</v>
      </c>
      <c r="L103" s="67">
        <v>0</v>
      </c>
      <c r="M103" s="67">
        <v>1500</v>
      </c>
      <c r="N103" s="67"/>
      <c r="O103" s="63"/>
      <c r="P103" s="68"/>
      <c r="Q103" s="22" t="s">
        <v>482</v>
      </c>
    </row>
    <row r="104" spans="1:18" x14ac:dyDescent="0.2">
      <c r="A104" s="19"/>
      <c r="B104" s="19"/>
      <c r="C104" s="19"/>
      <c r="D104" s="19"/>
      <c r="E104" s="19"/>
      <c r="F104" s="19"/>
      <c r="G104" s="19"/>
      <c r="H104" s="19"/>
      <c r="I104" s="23"/>
      <c r="J104" s="23"/>
      <c r="K104" s="23"/>
      <c r="L104" s="23"/>
      <c r="M104" s="23"/>
      <c r="N104" s="65"/>
      <c r="O104" s="64"/>
      <c r="P104" s="66"/>
      <c r="Q104" s="19"/>
    </row>
    <row r="105" spans="1:18" x14ac:dyDescent="0.2">
      <c r="A105" s="63" t="s">
        <v>1852</v>
      </c>
      <c r="B105" s="63"/>
      <c r="C105" s="63"/>
      <c r="D105" s="63"/>
      <c r="E105" s="63"/>
      <c r="F105" s="63"/>
      <c r="G105" s="63"/>
      <c r="H105" s="63"/>
      <c r="I105" s="67"/>
      <c r="J105" s="67"/>
      <c r="K105" s="67"/>
      <c r="L105" s="67"/>
      <c r="M105" s="67"/>
      <c r="N105" s="67"/>
      <c r="O105" s="63"/>
      <c r="P105" s="68"/>
      <c r="Q105" s="63" t="s">
        <v>482</v>
      </c>
    </row>
    <row r="106" spans="1:18" x14ac:dyDescent="0.2">
      <c r="A106" s="22" t="s">
        <v>84</v>
      </c>
      <c r="B106" s="20" t="s">
        <v>499</v>
      </c>
      <c r="C106" s="21">
        <v>45485</v>
      </c>
      <c r="D106" s="21">
        <v>45485</v>
      </c>
      <c r="E106" s="21">
        <v>45509</v>
      </c>
      <c r="F106" s="20" t="s">
        <v>1632</v>
      </c>
      <c r="G106" s="20" t="s">
        <v>482</v>
      </c>
      <c r="H106" s="20" t="s">
        <v>1853</v>
      </c>
      <c r="I106" s="23" t="s">
        <v>439</v>
      </c>
      <c r="J106" s="23">
        <v>80000</v>
      </c>
      <c r="K106" s="23">
        <v>0</v>
      </c>
      <c r="L106" s="23">
        <v>80000</v>
      </c>
      <c r="M106" s="23">
        <v>0</v>
      </c>
      <c r="N106" s="65"/>
      <c r="O106" s="64"/>
      <c r="P106" s="66"/>
      <c r="Q106" s="20" t="s">
        <v>1804</v>
      </c>
    </row>
    <row r="107" spans="1:18" x14ac:dyDescent="0.2">
      <c r="A107" s="63" t="s">
        <v>1854</v>
      </c>
      <c r="B107" s="63"/>
      <c r="C107" s="63"/>
      <c r="D107" s="63"/>
      <c r="E107" s="63"/>
      <c r="F107" s="63"/>
      <c r="G107" s="63"/>
      <c r="H107" s="63"/>
      <c r="I107" s="67" t="s">
        <v>482</v>
      </c>
      <c r="J107" s="67">
        <v>80000</v>
      </c>
      <c r="K107" s="67">
        <v>0</v>
      </c>
      <c r="L107" s="67">
        <v>80000</v>
      </c>
      <c r="M107" s="67">
        <v>0</v>
      </c>
      <c r="N107" s="67"/>
      <c r="O107" s="63"/>
      <c r="P107" s="68"/>
      <c r="Q107" s="22" t="s">
        <v>482</v>
      </c>
    </row>
    <row r="108" spans="1:18" x14ac:dyDescent="0.2">
      <c r="A108" s="19"/>
      <c r="B108" s="19"/>
      <c r="C108" s="19"/>
      <c r="D108" s="19"/>
      <c r="E108" s="19"/>
      <c r="F108" s="19"/>
      <c r="G108" s="19"/>
      <c r="H108" s="19"/>
      <c r="I108" s="23"/>
      <c r="J108" s="23"/>
      <c r="K108" s="23"/>
      <c r="L108" s="23"/>
      <c r="M108" s="23"/>
      <c r="N108" s="65"/>
      <c r="O108" s="64"/>
      <c r="P108" s="66"/>
      <c r="Q108" s="19"/>
    </row>
    <row r="109" spans="1:18" x14ac:dyDescent="0.2">
      <c r="A109" s="63" t="s">
        <v>1672</v>
      </c>
      <c r="B109" s="63"/>
      <c r="C109" s="63"/>
      <c r="D109" s="63"/>
      <c r="E109" s="63"/>
      <c r="F109" s="63"/>
      <c r="G109" s="63"/>
      <c r="H109" s="63"/>
      <c r="I109" s="67"/>
      <c r="J109" s="67"/>
      <c r="K109" s="67"/>
      <c r="L109" s="67"/>
      <c r="M109" s="67"/>
      <c r="N109" s="67"/>
      <c r="O109" s="63"/>
      <c r="P109" s="68"/>
      <c r="Q109" s="63" t="s">
        <v>482</v>
      </c>
    </row>
    <row r="110" spans="1:18" x14ac:dyDescent="0.2">
      <c r="A110" s="22" t="s">
        <v>84</v>
      </c>
      <c r="B110" s="20" t="s">
        <v>480</v>
      </c>
      <c r="C110" s="21">
        <v>45163</v>
      </c>
      <c r="D110" s="20" t="s">
        <v>1638</v>
      </c>
      <c r="E110" s="20" t="s">
        <v>1638</v>
      </c>
      <c r="F110" s="20" t="s">
        <v>483</v>
      </c>
      <c r="G110" s="20" t="s">
        <v>482</v>
      </c>
      <c r="H110" s="20" t="s">
        <v>482</v>
      </c>
      <c r="I110" s="23" t="s">
        <v>1673</v>
      </c>
      <c r="J110" s="23">
        <v>0</v>
      </c>
      <c r="K110" s="23">
        <v>1200</v>
      </c>
      <c r="L110" s="23">
        <v>0</v>
      </c>
      <c r="M110" s="23">
        <v>1200</v>
      </c>
      <c r="N110" s="65"/>
      <c r="O110" s="64"/>
      <c r="P110" s="66"/>
      <c r="Q110" s="20" t="s">
        <v>482</v>
      </c>
      <c r="R110" s="59" t="s">
        <v>1860</v>
      </c>
    </row>
    <row r="111" spans="1:18" x14ac:dyDescent="0.2">
      <c r="A111" s="63" t="s">
        <v>1674</v>
      </c>
      <c r="B111" s="63"/>
      <c r="C111" s="63"/>
      <c r="D111" s="63"/>
      <c r="E111" s="63"/>
      <c r="F111" s="63"/>
      <c r="G111" s="63"/>
      <c r="H111" s="63"/>
      <c r="I111" s="67" t="s">
        <v>482</v>
      </c>
      <c r="J111" s="67">
        <v>0</v>
      </c>
      <c r="K111" s="67">
        <v>1200</v>
      </c>
      <c r="L111" s="67">
        <v>0</v>
      </c>
      <c r="M111" s="67">
        <v>1200</v>
      </c>
      <c r="N111" s="67"/>
      <c r="O111" s="63"/>
      <c r="P111" s="68"/>
      <c r="Q111" s="22" t="s">
        <v>482</v>
      </c>
    </row>
    <row r="112" spans="1:18" x14ac:dyDescent="0.2">
      <c r="A112" s="19"/>
      <c r="B112" s="19"/>
      <c r="C112" s="19"/>
      <c r="D112" s="19"/>
      <c r="E112" s="19"/>
      <c r="F112" s="19"/>
      <c r="G112" s="19"/>
      <c r="H112" s="19"/>
      <c r="I112" s="23"/>
      <c r="J112" s="23"/>
      <c r="K112" s="23"/>
      <c r="L112" s="23"/>
      <c r="M112" s="23"/>
      <c r="N112" s="65"/>
      <c r="O112" s="64"/>
      <c r="P112" s="66"/>
      <c r="Q112" s="19"/>
    </row>
    <row r="113" spans="1:18" x14ac:dyDescent="0.2">
      <c r="A113" s="63" t="s">
        <v>1675</v>
      </c>
      <c r="B113" s="63"/>
      <c r="C113" s="63"/>
      <c r="D113" s="63"/>
      <c r="E113" s="63"/>
      <c r="F113" s="63"/>
      <c r="G113" s="63"/>
      <c r="H113" s="63"/>
      <c r="I113" s="67"/>
      <c r="J113" s="67"/>
      <c r="K113" s="67"/>
      <c r="L113" s="67"/>
      <c r="M113" s="67"/>
      <c r="N113" s="67"/>
      <c r="O113" s="63"/>
      <c r="P113" s="68"/>
      <c r="Q113" s="63" t="s">
        <v>482</v>
      </c>
    </row>
    <row r="114" spans="1:18" x14ac:dyDescent="0.2">
      <c r="A114" s="22" t="s">
        <v>84</v>
      </c>
      <c r="B114" s="20" t="s">
        <v>480</v>
      </c>
      <c r="C114" s="21">
        <v>45161</v>
      </c>
      <c r="D114" s="20" t="s">
        <v>1638</v>
      </c>
      <c r="E114" s="20" t="s">
        <v>1638</v>
      </c>
      <c r="F114" s="20" t="s">
        <v>483</v>
      </c>
      <c r="G114" s="20" t="s">
        <v>482</v>
      </c>
      <c r="H114" s="20" t="s">
        <v>482</v>
      </c>
      <c r="I114" s="23" t="s">
        <v>1676</v>
      </c>
      <c r="J114" s="23">
        <v>0</v>
      </c>
      <c r="K114" s="23">
        <v>2400</v>
      </c>
      <c r="L114" s="23">
        <v>0</v>
      </c>
      <c r="M114" s="23">
        <v>2400</v>
      </c>
      <c r="N114" s="65"/>
      <c r="O114" s="64"/>
      <c r="P114" s="66"/>
      <c r="Q114" s="20" t="s">
        <v>482</v>
      </c>
    </row>
    <row r="115" spans="1:18" x14ac:dyDescent="0.2">
      <c r="A115" s="63" t="s">
        <v>1677</v>
      </c>
      <c r="B115" s="63"/>
      <c r="C115" s="63"/>
      <c r="D115" s="63"/>
      <c r="E115" s="63"/>
      <c r="F115" s="63"/>
      <c r="G115" s="63"/>
      <c r="H115" s="63"/>
      <c r="I115" s="67" t="s">
        <v>482</v>
      </c>
      <c r="J115" s="67">
        <v>0</v>
      </c>
      <c r="K115" s="67">
        <v>2400</v>
      </c>
      <c r="L115" s="67">
        <v>0</v>
      </c>
      <c r="M115" s="67">
        <v>2400</v>
      </c>
      <c r="N115" s="67"/>
      <c r="O115" s="63"/>
      <c r="P115" s="68"/>
      <c r="Q115" s="22" t="s">
        <v>482</v>
      </c>
      <c r="R115" s="59" t="s">
        <v>1860</v>
      </c>
    </row>
    <row r="116" spans="1:18" x14ac:dyDescent="0.2">
      <c r="A116" s="19"/>
      <c r="B116" s="19"/>
      <c r="C116" s="19"/>
      <c r="D116" s="19"/>
      <c r="E116" s="19"/>
      <c r="F116" s="19"/>
      <c r="G116" s="19"/>
      <c r="H116" s="19"/>
      <c r="I116" s="23"/>
      <c r="J116" s="23"/>
      <c r="K116" s="23"/>
      <c r="L116" s="23"/>
      <c r="M116" s="23"/>
      <c r="N116" s="65"/>
      <c r="O116" s="64"/>
      <c r="P116" s="66"/>
      <c r="Q116" s="19"/>
    </row>
    <row r="117" spans="1:18" x14ac:dyDescent="0.2">
      <c r="A117" s="63" t="s">
        <v>1678</v>
      </c>
      <c r="B117" s="63"/>
      <c r="C117" s="63"/>
      <c r="D117" s="63"/>
      <c r="E117" s="63"/>
      <c r="F117" s="63"/>
      <c r="G117" s="63"/>
      <c r="H117" s="63"/>
      <c r="I117" s="67"/>
      <c r="J117" s="67"/>
      <c r="K117" s="67"/>
      <c r="L117" s="67"/>
      <c r="M117" s="67"/>
      <c r="N117" s="67"/>
      <c r="O117" s="63"/>
      <c r="P117" s="68"/>
      <c r="Q117" s="63" t="s">
        <v>482</v>
      </c>
    </row>
    <row r="118" spans="1:18" x14ac:dyDescent="0.2">
      <c r="A118" s="22" t="s">
        <v>84</v>
      </c>
      <c r="B118" s="20" t="s">
        <v>480</v>
      </c>
      <c r="C118" s="21">
        <v>45252</v>
      </c>
      <c r="D118" s="20" t="s">
        <v>1638</v>
      </c>
      <c r="E118" s="20" t="s">
        <v>1638</v>
      </c>
      <c r="F118" s="20" t="s">
        <v>483</v>
      </c>
      <c r="G118" s="20" t="s">
        <v>482</v>
      </c>
      <c r="H118" s="20" t="s">
        <v>1679</v>
      </c>
      <c r="I118" s="23" t="s">
        <v>1640</v>
      </c>
      <c r="J118" s="23">
        <v>0</v>
      </c>
      <c r="K118" s="23">
        <v>247763</v>
      </c>
      <c r="L118" s="23">
        <v>0</v>
      </c>
      <c r="M118" s="23">
        <v>247763</v>
      </c>
      <c r="N118" s="65"/>
      <c r="O118" s="64"/>
      <c r="P118" s="66"/>
      <c r="Q118" s="20" t="s">
        <v>482</v>
      </c>
    </row>
    <row r="119" spans="1:18" x14ac:dyDescent="0.2">
      <c r="A119" s="22" t="s">
        <v>84</v>
      </c>
      <c r="B119" s="20" t="s">
        <v>1402</v>
      </c>
      <c r="C119" s="21">
        <v>45548</v>
      </c>
      <c r="D119" s="20" t="s">
        <v>1638</v>
      </c>
      <c r="E119" s="20" t="s">
        <v>1638</v>
      </c>
      <c r="F119" s="20" t="s">
        <v>1639</v>
      </c>
      <c r="G119" s="20" t="s">
        <v>1855</v>
      </c>
      <c r="H119" s="20" t="s">
        <v>1856</v>
      </c>
      <c r="I119" s="23" t="s">
        <v>1857</v>
      </c>
      <c r="J119" s="23">
        <v>0</v>
      </c>
      <c r="K119" s="23">
        <v>294000</v>
      </c>
      <c r="L119" s="23">
        <v>0</v>
      </c>
      <c r="M119" s="23">
        <v>541763</v>
      </c>
      <c r="N119" s="65"/>
      <c r="O119" s="64"/>
      <c r="P119" s="66"/>
      <c r="Q119" s="20" t="s">
        <v>482</v>
      </c>
    </row>
    <row r="120" spans="1:18" x14ac:dyDescent="0.2">
      <c r="A120" s="63" t="s">
        <v>1680</v>
      </c>
      <c r="B120" s="63"/>
      <c r="C120" s="63"/>
      <c r="D120" s="63"/>
      <c r="E120" s="63"/>
      <c r="F120" s="63"/>
      <c r="G120" s="63"/>
      <c r="H120" s="63"/>
      <c r="I120" s="67" t="s">
        <v>482</v>
      </c>
      <c r="J120" s="67">
        <v>0</v>
      </c>
      <c r="K120" s="67">
        <v>541763</v>
      </c>
      <c r="L120" s="67">
        <v>0</v>
      </c>
      <c r="M120" s="67">
        <v>541763</v>
      </c>
      <c r="N120" s="67"/>
      <c r="O120" s="63"/>
      <c r="P120" s="68"/>
      <c r="Q120" s="22" t="s">
        <v>482</v>
      </c>
    </row>
    <row r="121" spans="1:18" x14ac:dyDescent="0.2">
      <c r="A121" s="19"/>
      <c r="B121" s="19"/>
      <c r="C121" s="19"/>
      <c r="D121" s="19"/>
      <c r="E121" s="19"/>
      <c r="F121" s="19"/>
      <c r="G121" s="19"/>
      <c r="H121" s="19"/>
      <c r="I121" s="23"/>
      <c r="J121" s="23"/>
      <c r="K121" s="23"/>
      <c r="L121" s="23"/>
      <c r="M121" s="23"/>
      <c r="N121" s="65"/>
      <c r="O121" s="64"/>
      <c r="P121" s="66"/>
      <c r="Q121" s="19"/>
    </row>
    <row r="122" spans="1:18" x14ac:dyDescent="0.2">
      <c r="A122" s="19"/>
      <c r="B122" s="19"/>
      <c r="C122" s="19"/>
      <c r="D122" s="19"/>
      <c r="E122" s="19"/>
      <c r="F122" s="19"/>
      <c r="G122" s="19"/>
      <c r="H122" s="19"/>
      <c r="I122" s="23"/>
      <c r="J122" s="23"/>
      <c r="K122" s="23"/>
      <c r="L122" s="23"/>
      <c r="M122" s="23"/>
      <c r="N122" s="19"/>
      <c r="O122" s="19"/>
      <c r="P122" s="19"/>
      <c r="Q122" s="19"/>
    </row>
    <row r="123" spans="1:18" x14ac:dyDescent="0.2">
      <c r="A123" s="5" t="s">
        <v>1681</v>
      </c>
      <c r="B123" s="5"/>
      <c r="C123" s="5"/>
      <c r="D123" s="5"/>
      <c r="E123" s="5"/>
      <c r="F123" s="5"/>
      <c r="G123" s="5"/>
      <c r="H123" s="5"/>
      <c r="I123" s="5"/>
      <c r="J123" s="6">
        <v>9932816</v>
      </c>
      <c r="K123" s="6">
        <v>3597026</v>
      </c>
      <c r="L123" s="6">
        <v>6335790</v>
      </c>
      <c r="M123" s="6">
        <v>0</v>
      </c>
      <c r="N123" s="2"/>
      <c r="O123" s="2"/>
      <c r="P123" s="2"/>
      <c r="Q123" s="2"/>
    </row>
    <row r="124" spans="1:18" x14ac:dyDescent="0.2">
      <c r="L124" s="39">
        <f>+'végleges főkönyv'!E56</f>
        <v>6335790</v>
      </c>
      <c r="M124" t="s">
        <v>2100</v>
      </c>
    </row>
    <row r="125" spans="1:18" x14ac:dyDescent="0.2">
      <c r="L125" s="39">
        <f>+L123-L124</f>
        <v>0</v>
      </c>
      <c r="M125" t="s">
        <v>2098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DF7CE-0F22-4277-A319-F2448A82E991}">
  <sheetPr>
    <tabColor theme="7" tint="0.79998168889431442"/>
  </sheetPr>
  <dimension ref="A2:N538"/>
  <sheetViews>
    <sheetView workbookViewId="0">
      <pane ySplit="8" topLeftCell="A507" activePane="bottomLeft" state="frozen"/>
      <selection pane="bottomLeft" activeCell="N538" sqref="N538"/>
    </sheetView>
  </sheetViews>
  <sheetFormatPr defaultRowHeight="12.75" x14ac:dyDescent="0.2"/>
  <cols>
    <col min="4" max="4" width="51.140625" bestFit="1" customWidth="1"/>
    <col min="5" max="5" width="8.42578125" bestFit="1" customWidth="1"/>
    <col min="6" max="6" width="11" customWidth="1"/>
    <col min="7" max="7" width="8.7109375" bestFit="1" customWidth="1"/>
    <col min="8" max="8" width="16.28515625" bestFit="1" customWidth="1"/>
    <col min="9" max="9" width="7.42578125" bestFit="1" customWidth="1"/>
    <col min="10" max="10" width="13.140625" bestFit="1" customWidth="1"/>
    <col min="11" max="11" width="11.7109375" customWidth="1"/>
    <col min="12" max="12" width="11.7109375" bestFit="1" customWidth="1"/>
    <col min="13" max="13" width="13.85546875" bestFit="1" customWidth="1"/>
  </cols>
  <sheetData>
    <row r="2" spans="1:13" x14ac:dyDescent="0.2">
      <c r="A2" s="27" t="s">
        <v>506</v>
      </c>
      <c r="B2" s="28"/>
      <c r="C2" s="28"/>
      <c r="D2" s="29"/>
      <c r="E2" s="19"/>
      <c r="F2" s="19"/>
      <c r="G2" s="19"/>
      <c r="H2" s="19"/>
      <c r="I2" s="19"/>
      <c r="J2" s="19"/>
      <c r="K2" s="19"/>
      <c r="L2" s="19"/>
      <c r="M2" s="19"/>
    </row>
    <row r="3" spans="1:13" x14ac:dyDescent="0.2">
      <c r="A3" s="30" t="s">
        <v>1798</v>
      </c>
      <c r="B3" s="31"/>
      <c r="C3" s="31"/>
      <c r="D3" s="32"/>
      <c r="E3" s="19"/>
      <c r="F3" s="19"/>
      <c r="G3" s="19"/>
      <c r="H3" s="19"/>
      <c r="I3" s="19"/>
      <c r="J3" s="19"/>
      <c r="K3" s="19"/>
      <c r="L3" s="19"/>
      <c r="M3" s="19"/>
    </row>
    <row r="4" spans="1:13" x14ac:dyDescent="0.2">
      <c r="A4" s="30" t="s">
        <v>459</v>
      </c>
      <c r="B4" s="31"/>
      <c r="C4" s="31"/>
      <c r="D4" s="32"/>
      <c r="E4" s="19"/>
      <c r="F4" s="19"/>
      <c r="G4" s="19"/>
      <c r="H4" s="19"/>
      <c r="I4" s="19"/>
      <c r="J4" s="19"/>
      <c r="K4" s="19"/>
      <c r="L4" s="19"/>
      <c r="M4" s="19"/>
    </row>
    <row r="5" spans="1:13" x14ac:dyDescent="0.2">
      <c r="A5" s="30" t="s">
        <v>1799</v>
      </c>
      <c r="B5" s="31"/>
      <c r="C5" s="31"/>
      <c r="D5" s="32"/>
      <c r="E5" s="19"/>
      <c r="F5" s="19"/>
      <c r="G5" s="19"/>
      <c r="H5" s="19"/>
      <c r="I5" s="19"/>
      <c r="J5" s="19"/>
      <c r="K5" s="19"/>
      <c r="L5" s="19"/>
      <c r="M5" s="19"/>
    </row>
    <row r="6" spans="1:13" x14ac:dyDescent="0.2">
      <c r="A6" s="33" t="s">
        <v>460</v>
      </c>
      <c r="B6" s="34"/>
      <c r="C6" s="34"/>
      <c r="D6" s="35"/>
      <c r="E6" s="19"/>
      <c r="F6" s="19"/>
      <c r="G6" s="19"/>
      <c r="H6" s="19"/>
      <c r="I6" s="19"/>
      <c r="J6" s="19"/>
      <c r="K6" s="19"/>
      <c r="L6" s="19"/>
      <c r="M6" s="19"/>
    </row>
    <row r="8" spans="1:13" ht="22.5" x14ac:dyDescent="0.2">
      <c r="A8" s="36" t="s">
        <v>507</v>
      </c>
      <c r="B8" s="36" t="s">
        <v>462</v>
      </c>
      <c r="C8" s="36" t="s">
        <v>508</v>
      </c>
      <c r="D8" s="36" t="s">
        <v>509</v>
      </c>
      <c r="E8" s="36" t="s">
        <v>510</v>
      </c>
      <c r="F8" s="36" t="s">
        <v>491</v>
      </c>
      <c r="G8" s="36" t="s">
        <v>511</v>
      </c>
      <c r="H8" s="36" t="s">
        <v>512</v>
      </c>
      <c r="I8" s="36" t="s">
        <v>513</v>
      </c>
      <c r="J8" s="36" t="s">
        <v>514</v>
      </c>
      <c r="K8" s="36" t="s">
        <v>515</v>
      </c>
      <c r="L8" s="36" t="s">
        <v>516</v>
      </c>
      <c r="M8" s="36" t="s">
        <v>517</v>
      </c>
    </row>
    <row r="9" spans="1:13" x14ac:dyDescent="0.2">
      <c r="A9" s="22" t="s">
        <v>518</v>
      </c>
      <c r="B9" s="20" t="s">
        <v>519</v>
      </c>
      <c r="C9" s="60" t="s">
        <v>520</v>
      </c>
      <c r="D9" s="20" t="s">
        <v>521</v>
      </c>
      <c r="E9" s="20" t="s">
        <v>50</v>
      </c>
      <c r="F9" s="61">
        <v>32622</v>
      </c>
      <c r="G9" s="61">
        <v>32622</v>
      </c>
      <c r="H9" s="20" t="s">
        <v>482</v>
      </c>
      <c r="I9" s="62" t="s">
        <v>522</v>
      </c>
      <c r="J9" s="23">
        <v>0</v>
      </c>
      <c r="K9" s="23">
        <v>0</v>
      </c>
      <c r="L9" s="23">
        <v>0</v>
      </c>
      <c r="M9" s="23">
        <v>0</v>
      </c>
    </row>
    <row r="10" spans="1:13" x14ac:dyDescent="0.2">
      <c r="A10" s="22" t="s">
        <v>523</v>
      </c>
      <c r="B10" s="20" t="s">
        <v>524</v>
      </c>
      <c r="C10" s="60" t="s">
        <v>520</v>
      </c>
      <c r="D10" s="20" t="s">
        <v>521</v>
      </c>
      <c r="E10" s="20" t="s">
        <v>50</v>
      </c>
      <c r="F10" s="61">
        <v>40945</v>
      </c>
      <c r="G10" s="61">
        <v>40945</v>
      </c>
      <c r="H10" s="20" t="s">
        <v>525</v>
      </c>
      <c r="I10" s="62" t="s">
        <v>522</v>
      </c>
      <c r="J10" s="23">
        <v>44346</v>
      </c>
      <c r="K10" s="23">
        <v>0</v>
      </c>
      <c r="L10" s="23">
        <v>39907</v>
      </c>
      <c r="M10" s="23">
        <v>4439</v>
      </c>
    </row>
    <row r="11" spans="1:13" x14ac:dyDescent="0.2">
      <c r="A11" s="22" t="s">
        <v>526</v>
      </c>
      <c r="B11" s="20" t="s">
        <v>527</v>
      </c>
      <c r="C11" s="60" t="s">
        <v>520</v>
      </c>
      <c r="D11" s="20" t="s">
        <v>521</v>
      </c>
      <c r="E11" s="20" t="s">
        <v>50</v>
      </c>
      <c r="F11" s="61">
        <v>40945</v>
      </c>
      <c r="G11" s="61">
        <v>40945</v>
      </c>
      <c r="H11" s="20" t="s">
        <v>528</v>
      </c>
      <c r="I11" s="62" t="s">
        <v>522</v>
      </c>
      <c r="J11" s="23">
        <v>44346</v>
      </c>
      <c r="K11" s="23">
        <v>0</v>
      </c>
      <c r="L11" s="23">
        <v>39907</v>
      </c>
      <c r="M11" s="23">
        <v>4439</v>
      </c>
    </row>
    <row r="12" spans="1:13" x14ac:dyDescent="0.2">
      <c r="A12" s="22" t="s">
        <v>529</v>
      </c>
      <c r="B12" s="20" t="s">
        <v>530</v>
      </c>
      <c r="C12" s="60" t="s">
        <v>520</v>
      </c>
      <c r="D12" s="20" t="s">
        <v>521</v>
      </c>
      <c r="E12" s="20" t="s">
        <v>50</v>
      </c>
      <c r="F12" s="61">
        <v>40945</v>
      </c>
      <c r="G12" s="61">
        <v>40945</v>
      </c>
      <c r="H12" s="20" t="s">
        <v>482</v>
      </c>
      <c r="I12" s="62" t="s">
        <v>522</v>
      </c>
      <c r="J12" s="23">
        <v>69463</v>
      </c>
      <c r="K12" s="23">
        <v>0</v>
      </c>
      <c r="L12" s="23">
        <v>62530</v>
      </c>
      <c r="M12" s="23">
        <v>6933</v>
      </c>
    </row>
    <row r="13" spans="1:13" x14ac:dyDescent="0.2">
      <c r="A13" s="22" t="s">
        <v>531</v>
      </c>
      <c r="B13" s="20" t="s">
        <v>532</v>
      </c>
      <c r="C13" s="60" t="s">
        <v>520</v>
      </c>
      <c r="D13" s="20" t="s">
        <v>521</v>
      </c>
      <c r="E13" s="20" t="s">
        <v>50</v>
      </c>
      <c r="F13" s="61">
        <v>40942</v>
      </c>
      <c r="G13" s="61">
        <v>40942</v>
      </c>
      <c r="H13" s="20" t="s">
        <v>482</v>
      </c>
      <c r="I13" s="62" t="s">
        <v>522</v>
      </c>
      <c r="J13" s="23">
        <v>22144</v>
      </c>
      <c r="K13" s="23">
        <v>0</v>
      </c>
      <c r="L13" s="23">
        <v>19923</v>
      </c>
      <c r="M13" s="23">
        <v>2221</v>
      </c>
    </row>
    <row r="14" spans="1:13" x14ac:dyDescent="0.2">
      <c r="A14" s="22" t="s">
        <v>533</v>
      </c>
      <c r="B14" s="20" t="s">
        <v>534</v>
      </c>
      <c r="C14" s="60" t="s">
        <v>520</v>
      </c>
      <c r="D14" s="20" t="s">
        <v>521</v>
      </c>
      <c r="E14" s="20" t="s">
        <v>50</v>
      </c>
      <c r="F14" s="61">
        <v>40942</v>
      </c>
      <c r="G14" s="61">
        <v>40942</v>
      </c>
      <c r="H14" s="20" t="s">
        <v>482</v>
      </c>
      <c r="I14" s="62" t="s">
        <v>522</v>
      </c>
      <c r="J14" s="23">
        <v>22144</v>
      </c>
      <c r="K14" s="23">
        <v>0</v>
      </c>
      <c r="L14" s="23">
        <v>19923</v>
      </c>
      <c r="M14" s="23">
        <v>2221</v>
      </c>
    </row>
    <row r="15" spans="1:13" x14ac:dyDescent="0.2">
      <c r="A15" s="22" t="s">
        <v>535</v>
      </c>
      <c r="B15" s="20" t="s">
        <v>536</v>
      </c>
      <c r="C15" s="60" t="s">
        <v>520</v>
      </c>
      <c r="D15" s="20" t="s">
        <v>521</v>
      </c>
      <c r="E15" s="20" t="s">
        <v>50</v>
      </c>
      <c r="F15" s="61">
        <v>40959</v>
      </c>
      <c r="G15" s="61">
        <v>40959</v>
      </c>
      <c r="H15" s="20" t="s">
        <v>482</v>
      </c>
      <c r="I15" s="62" t="s">
        <v>522</v>
      </c>
      <c r="J15" s="23">
        <v>56092</v>
      </c>
      <c r="K15" s="23">
        <v>0</v>
      </c>
      <c r="L15" s="23">
        <v>50506</v>
      </c>
      <c r="M15" s="23">
        <v>5586</v>
      </c>
    </row>
    <row r="16" spans="1:13" x14ac:dyDescent="0.2">
      <c r="A16" s="22" t="s">
        <v>537</v>
      </c>
      <c r="B16" s="20" t="s">
        <v>536</v>
      </c>
      <c r="C16" s="60" t="s">
        <v>520</v>
      </c>
      <c r="D16" s="20" t="s">
        <v>521</v>
      </c>
      <c r="E16" s="20" t="s">
        <v>50</v>
      </c>
      <c r="F16" s="61">
        <v>40959</v>
      </c>
      <c r="G16" s="61">
        <v>40959</v>
      </c>
      <c r="H16" s="20" t="s">
        <v>482</v>
      </c>
      <c r="I16" s="62" t="s">
        <v>522</v>
      </c>
      <c r="J16" s="23">
        <v>56092</v>
      </c>
      <c r="K16" s="23">
        <v>0</v>
      </c>
      <c r="L16" s="23">
        <v>50506</v>
      </c>
      <c r="M16" s="23">
        <v>5586</v>
      </c>
    </row>
    <row r="17" spans="1:13" x14ac:dyDescent="0.2">
      <c r="A17" s="22" t="s">
        <v>538</v>
      </c>
      <c r="B17" s="20" t="s">
        <v>539</v>
      </c>
      <c r="C17" s="60" t="s">
        <v>520</v>
      </c>
      <c r="D17" s="20" t="s">
        <v>521</v>
      </c>
      <c r="E17" s="20" t="s">
        <v>50</v>
      </c>
      <c r="F17" s="61">
        <v>41075</v>
      </c>
      <c r="G17" s="61">
        <v>41075</v>
      </c>
      <c r="H17" s="20" t="s">
        <v>482</v>
      </c>
      <c r="I17" s="62" t="s">
        <v>522</v>
      </c>
      <c r="J17" s="23">
        <v>138768</v>
      </c>
      <c r="K17" s="23">
        <v>0</v>
      </c>
      <c r="L17" s="23">
        <v>124927</v>
      </c>
      <c r="M17" s="23">
        <v>13841</v>
      </c>
    </row>
    <row r="18" spans="1:13" x14ac:dyDescent="0.2">
      <c r="A18" s="22" t="s">
        <v>540</v>
      </c>
      <c r="B18" s="20" t="s">
        <v>541</v>
      </c>
      <c r="C18" s="60" t="s">
        <v>520</v>
      </c>
      <c r="D18" s="20" t="s">
        <v>521</v>
      </c>
      <c r="E18" s="20" t="s">
        <v>50</v>
      </c>
      <c r="F18" s="61">
        <v>39497</v>
      </c>
      <c r="G18" s="61">
        <v>39497</v>
      </c>
      <c r="H18" s="20" t="s">
        <v>482</v>
      </c>
      <c r="I18" s="62" t="s">
        <v>522</v>
      </c>
      <c r="J18" s="23">
        <v>81199</v>
      </c>
      <c r="K18" s="23">
        <v>0</v>
      </c>
      <c r="L18" s="23">
        <v>73108</v>
      </c>
      <c r="M18" s="23">
        <v>8091</v>
      </c>
    </row>
    <row r="19" spans="1:13" x14ac:dyDescent="0.2">
      <c r="A19" s="22" t="s">
        <v>542</v>
      </c>
      <c r="B19" s="20" t="s">
        <v>543</v>
      </c>
      <c r="C19" s="60" t="s">
        <v>544</v>
      </c>
      <c r="D19" s="20" t="s">
        <v>521</v>
      </c>
      <c r="E19" s="20" t="s">
        <v>50</v>
      </c>
      <c r="F19" s="61">
        <v>41677</v>
      </c>
      <c r="G19" s="61">
        <v>41677</v>
      </c>
      <c r="H19" s="20" t="s">
        <v>482</v>
      </c>
      <c r="I19" s="62" t="s">
        <v>522</v>
      </c>
      <c r="J19" s="23">
        <v>2258001</v>
      </c>
      <c r="K19" s="23">
        <v>0</v>
      </c>
      <c r="L19" s="23">
        <v>2032210</v>
      </c>
      <c r="M19" s="23">
        <v>225791</v>
      </c>
    </row>
    <row r="20" spans="1:13" x14ac:dyDescent="0.2">
      <c r="A20" s="22" t="s">
        <v>545</v>
      </c>
      <c r="B20" s="20" t="s">
        <v>546</v>
      </c>
      <c r="C20" s="60" t="s">
        <v>547</v>
      </c>
      <c r="D20" s="20" t="s">
        <v>548</v>
      </c>
      <c r="E20" s="20" t="s">
        <v>48</v>
      </c>
      <c r="F20" s="61">
        <v>41687</v>
      </c>
      <c r="G20" s="61">
        <v>41687</v>
      </c>
      <c r="H20" s="20" t="s">
        <v>482</v>
      </c>
      <c r="I20" s="62" t="s">
        <v>522</v>
      </c>
      <c r="J20" s="23">
        <v>1736922</v>
      </c>
      <c r="K20" s="23">
        <v>0</v>
      </c>
      <c r="L20" s="23">
        <v>1563215</v>
      </c>
      <c r="M20" s="23">
        <v>173707</v>
      </c>
    </row>
    <row r="21" spans="1:13" x14ac:dyDescent="0.2">
      <c r="A21" s="22" t="s">
        <v>549</v>
      </c>
      <c r="B21" s="20" t="s">
        <v>550</v>
      </c>
      <c r="C21" s="60" t="s">
        <v>551</v>
      </c>
      <c r="D21" s="20" t="s">
        <v>548</v>
      </c>
      <c r="E21" s="20" t="s">
        <v>48</v>
      </c>
      <c r="F21" s="61">
        <v>41677</v>
      </c>
      <c r="G21" s="61">
        <v>41677</v>
      </c>
      <c r="H21" s="20" t="s">
        <v>482</v>
      </c>
      <c r="I21" s="62" t="s">
        <v>522</v>
      </c>
      <c r="J21" s="23">
        <v>1157948</v>
      </c>
      <c r="K21" s="23">
        <v>0</v>
      </c>
      <c r="L21" s="23">
        <v>1042154</v>
      </c>
      <c r="M21" s="23">
        <v>115794</v>
      </c>
    </row>
    <row r="22" spans="1:13" x14ac:dyDescent="0.2">
      <c r="A22" s="22" t="s">
        <v>552</v>
      </c>
      <c r="B22" s="20" t="s">
        <v>543</v>
      </c>
      <c r="C22" s="60" t="s">
        <v>553</v>
      </c>
      <c r="D22" s="20" t="s">
        <v>521</v>
      </c>
      <c r="E22" s="20" t="s">
        <v>50</v>
      </c>
      <c r="F22" s="61">
        <v>41677</v>
      </c>
      <c r="G22" s="61">
        <v>41677</v>
      </c>
      <c r="H22" s="20" t="s">
        <v>482</v>
      </c>
      <c r="I22" s="62" t="s">
        <v>522</v>
      </c>
      <c r="J22" s="23">
        <v>1693498</v>
      </c>
      <c r="K22" s="23">
        <v>0</v>
      </c>
      <c r="L22" s="23">
        <v>1524141</v>
      </c>
      <c r="M22" s="23">
        <v>169357</v>
      </c>
    </row>
    <row r="23" spans="1:13" x14ac:dyDescent="0.2">
      <c r="A23" s="22" t="s">
        <v>554</v>
      </c>
      <c r="B23" s="20" t="s">
        <v>555</v>
      </c>
      <c r="C23" s="60" t="s">
        <v>520</v>
      </c>
      <c r="D23" s="20" t="s">
        <v>548</v>
      </c>
      <c r="E23" s="20" t="s">
        <v>48</v>
      </c>
      <c r="F23" s="61">
        <v>41683</v>
      </c>
      <c r="G23" s="61">
        <v>41683</v>
      </c>
      <c r="H23" s="20" t="s">
        <v>482</v>
      </c>
      <c r="I23" s="62" t="s">
        <v>522</v>
      </c>
      <c r="J23" s="23">
        <v>6138150</v>
      </c>
      <c r="K23" s="23">
        <v>0</v>
      </c>
      <c r="L23" s="23">
        <v>5524316</v>
      </c>
      <c r="M23" s="23">
        <v>613834</v>
      </c>
    </row>
    <row r="24" spans="1:13" x14ac:dyDescent="0.2">
      <c r="A24" s="22" t="s">
        <v>556</v>
      </c>
      <c r="B24" s="20" t="s">
        <v>557</v>
      </c>
      <c r="C24" s="60" t="s">
        <v>520</v>
      </c>
      <c r="D24" s="20" t="s">
        <v>548</v>
      </c>
      <c r="E24" s="20" t="s">
        <v>48</v>
      </c>
      <c r="F24" s="61">
        <v>41690</v>
      </c>
      <c r="G24" s="61">
        <v>41690</v>
      </c>
      <c r="H24" s="20" t="s">
        <v>482</v>
      </c>
      <c r="I24" s="62" t="s">
        <v>522</v>
      </c>
      <c r="J24" s="23">
        <v>1836279</v>
      </c>
      <c r="K24" s="23">
        <v>0</v>
      </c>
      <c r="L24" s="23">
        <v>1652629</v>
      </c>
      <c r="M24" s="23">
        <v>183650</v>
      </c>
    </row>
    <row r="25" spans="1:13" x14ac:dyDescent="0.2">
      <c r="A25" s="22" t="s">
        <v>558</v>
      </c>
      <c r="B25" s="20" t="s">
        <v>559</v>
      </c>
      <c r="C25" s="60" t="s">
        <v>547</v>
      </c>
      <c r="D25" s="20" t="s">
        <v>548</v>
      </c>
      <c r="E25" s="20" t="s">
        <v>48</v>
      </c>
      <c r="F25" s="61">
        <v>41694</v>
      </c>
      <c r="G25" s="61">
        <v>41694</v>
      </c>
      <c r="H25" s="20" t="s">
        <v>482</v>
      </c>
      <c r="I25" s="62" t="s">
        <v>522</v>
      </c>
      <c r="J25" s="23">
        <v>2814264</v>
      </c>
      <c r="K25" s="23">
        <v>0</v>
      </c>
      <c r="L25" s="23">
        <v>2532854</v>
      </c>
      <c r="M25" s="23">
        <v>281410</v>
      </c>
    </row>
    <row r="26" spans="1:13" x14ac:dyDescent="0.2">
      <c r="A26" s="22" t="s">
        <v>560</v>
      </c>
      <c r="B26" s="20" t="s">
        <v>561</v>
      </c>
      <c r="C26" s="60" t="s">
        <v>520</v>
      </c>
      <c r="D26" s="20" t="s">
        <v>562</v>
      </c>
      <c r="E26" s="20" t="s">
        <v>40</v>
      </c>
      <c r="F26" s="61">
        <v>41773</v>
      </c>
      <c r="G26" s="61">
        <v>41773</v>
      </c>
      <c r="H26" s="20" t="s">
        <v>482</v>
      </c>
      <c r="I26" s="62" t="s">
        <v>563</v>
      </c>
      <c r="J26" s="23">
        <v>1194177</v>
      </c>
      <c r="K26" s="23">
        <v>0</v>
      </c>
      <c r="L26" s="23">
        <v>1194177</v>
      </c>
      <c r="M26" s="23">
        <v>0</v>
      </c>
    </row>
    <row r="27" spans="1:13" x14ac:dyDescent="0.2">
      <c r="A27" s="22" t="s">
        <v>564</v>
      </c>
      <c r="B27" s="20" t="s">
        <v>565</v>
      </c>
      <c r="C27" s="60" t="s">
        <v>566</v>
      </c>
      <c r="D27" s="20" t="s">
        <v>548</v>
      </c>
      <c r="E27" s="20" t="s">
        <v>48</v>
      </c>
      <c r="F27" s="61">
        <v>41718</v>
      </c>
      <c r="G27" s="61">
        <v>41718</v>
      </c>
      <c r="H27" s="20" t="s">
        <v>482</v>
      </c>
      <c r="I27" s="62" t="s">
        <v>522</v>
      </c>
      <c r="J27" s="23">
        <v>3419577</v>
      </c>
      <c r="K27" s="23">
        <v>0</v>
      </c>
      <c r="L27" s="23">
        <v>3077617</v>
      </c>
      <c r="M27" s="23">
        <v>341960</v>
      </c>
    </row>
    <row r="28" spans="1:13" x14ac:dyDescent="0.2">
      <c r="A28" s="22" t="s">
        <v>567</v>
      </c>
      <c r="B28" s="20" t="s">
        <v>568</v>
      </c>
      <c r="C28" s="60" t="s">
        <v>520</v>
      </c>
      <c r="D28" s="20" t="s">
        <v>569</v>
      </c>
      <c r="E28" s="20" t="s">
        <v>0</v>
      </c>
      <c r="F28" s="61">
        <v>41719</v>
      </c>
      <c r="G28" s="61">
        <v>41719</v>
      </c>
      <c r="H28" s="20" t="s">
        <v>482</v>
      </c>
      <c r="I28" s="62" t="s">
        <v>522</v>
      </c>
      <c r="J28" s="23">
        <v>1133066</v>
      </c>
      <c r="K28" s="23">
        <v>0</v>
      </c>
      <c r="L28" s="23">
        <v>1019771</v>
      </c>
      <c r="M28" s="23">
        <v>113295</v>
      </c>
    </row>
    <row r="29" spans="1:13" x14ac:dyDescent="0.2">
      <c r="A29" s="22" t="s">
        <v>570</v>
      </c>
      <c r="B29" s="20" t="s">
        <v>571</v>
      </c>
      <c r="C29" s="60" t="s">
        <v>520</v>
      </c>
      <c r="D29" s="20" t="s">
        <v>521</v>
      </c>
      <c r="E29" s="20" t="s">
        <v>50</v>
      </c>
      <c r="F29" s="61">
        <v>41723</v>
      </c>
      <c r="G29" s="61">
        <v>41723</v>
      </c>
      <c r="H29" s="20" t="s">
        <v>482</v>
      </c>
      <c r="I29" s="62" t="s">
        <v>522</v>
      </c>
      <c r="J29" s="23">
        <v>446561</v>
      </c>
      <c r="K29" s="23">
        <v>0</v>
      </c>
      <c r="L29" s="23">
        <v>401866</v>
      </c>
      <c r="M29" s="23">
        <v>44695</v>
      </c>
    </row>
    <row r="30" spans="1:13" x14ac:dyDescent="0.2">
      <c r="A30" s="22" t="s">
        <v>572</v>
      </c>
      <c r="B30" s="20" t="s">
        <v>546</v>
      </c>
      <c r="C30" s="60" t="s">
        <v>551</v>
      </c>
      <c r="D30" s="20" t="s">
        <v>548</v>
      </c>
      <c r="E30" s="20" t="s">
        <v>48</v>
      </c>
      <c r="F30" s="61">
        <v>41718</v>
      </c>
      <c r="G30" s="61">
        <v>41718</v>
      </c>
      <c r="H30" s="20" t="s">
        <v>482</v>
      </c>
      <c r="I30" s="62" t="s">
        <v>522</v>
      </c>
      <c r="J30" s="23">
        <v>878014</v>
      </c>
      <c r="K30" s="23">
        <v>0</v>
      </c>
      <c r="L30" s="23">
        <v>790193</v>
      </c>
      <c r="M30" s="23">
        <v>87821</v>
      </c>
    </row>
    <row r="31" spans="1:13" x14ac:dyDescent="0.2">
      <c r="A31" s="22" t="s">
        <v>573</v>
      </c>
      <c r="B31" s="20" t="s">
        <v>574</v>
      </c>
      <c r="C31" s="60" t="s">
        <v>520</v>
      </c>
      <c r="D31" s="20" t="s">
        <v>521</v>
      </c>
      <c r="E31" s="20" t="s">
        <v>50</v>
      </c>
      <c r="F31" s="61">
        <v>41718</v>
      </c>
      <c r="G31" s="61">
        <v>41718</v>
      </c>
      <c r="H31" s="20" t="s">
        <v>482</v>
      </c>
      <c r="I31" s="62" t="s">
        <v>522</v>
      </c>
      <c r="J31" s="23">
        <v>280628</v>
      </c>
      <c r="K31" s="23">
        <v>0</v>
      </c>
      <c r="L31" s="23">
        <v>252554</v>
      </c>
      <c r="M31" s="23">
        <v>28074</v>
      </c>
    </row>
    <row r="32" spans="1:13" x14ac:dyDescent="0.2">
      <c r="A32" s="22" t="s">
        <v>575</v>
      </c>
      <c r="B32" s="20" t="s">
        <v>576</v>
      </c>
      <c r="C32" s="60" t="s">
        <v>577</v>
      </c>
      <c r="D32" s="20" t="s">
        <v>548</v>
      </c>
      <c r="E32" s="20" t="s">
        <v>48</v>
      </c>
      <c r="F32" s="61">
        <v>41718</v>
      </c>
      <c r="G32" s="61">
        <v>41718</v>
      </c>
      <c r="H32" s="20" t="s">
        <v>482</v>
      </c>
      <c r="I32" s="62" t="s">
        <v>522</v>
      </c>
      <c r="J32" s="23">
        <v>468273</v>
      </c>
      <c r="K32" s="23">
        <v>0</v>
      </c>
      <c r="L32" s="23">
        <v>421429</v>
      </c>
      <c r="M32" s="23">
        <v>46844</v>
      </c>
    </row>
    <row r="33" spans="1:13" x14ac:dyDescent="0.2">
      <c r="A33" s="22" t="s">
        <v>578</v>
      </c>
      <c r="B33" s="20" t="s">
        <v>579</v>
      </c>
      <c r="C33" s="60" t="s">
        <v>566</v>
      </c>
      <c r="D33" s="20" t="s">
        <v>521</v>
      </c>
      <c r="E33" s="20" t="s">
        <v>50</v>
      </c>
      <c r="F33" s="61">
        <v>41726</v>
      </c>
      <c r="G33" s="61">
        <v>41726</v>
      </c>
      <c r="H33" s="20" t="s">
        <v>482</v>
      </c>
      <c r="I33" s="62" t="s">
        <v>522</v>
      </c>
      <c r="J33" s="23">
        <v>381796</v>
      </c>
      <c r="K33" s="23">
        <v>0</v>
      </c>
      <c r="L33" s="23">
        <v>343589</v>
      </c>
      <c r="M33" s="23">
        <v>38207</v>
      </c>
    </row>
    <row r="34" spans="1:13" x14ac:dyDescent="0.2">
      <c r="A34" s="22" t="s">
        <v>580</v>
      </c>
      <c r="B34" s="20" t="s">
        <v>581</v>
      </c>
      <c r="C34" s="60" t="s">
        <v>520</v>
      </c>
      <c r="D34" s="20" t="s">
        <v>521</v>
      </c>
      <c r="E34" s="20" t="s">
        <v>50</v>
      </c>
      <c r="F34" s="61">
        <v>41726</v>
      </c>
      <c r="G34" s="61">
        <v>41726</v>
      </c>
      <c r="H34" s="20" t="s">
        <v>482</v>
      </c>
      <c r="I34" s="62" t="s">
        <v>522</v>
      </c>
      <c r="J34" s="23">
        <v>143098</v>
      </c>
      <c r="K34" s="23">
        <v>0</v>
      </c>
      <c r="L34" s="23">
        <v>128817</v>
      </c>
      <c r="M34" s="23">
        <v>14281</v>
      </c>
    </row>
    <row r="35" spans="1:13" x14ac:dyDescent="0.2">
      <c r="A35" s="22" t="s">
        <v>582</v>
      </c>
      <c r="B35" s="20" t="s">
        <v>583</v>
      </c>
      <c r="C35" s="60" t="s">
        <v>520</v>
      </c>
      <c r="D35" s="20" t="s">
        <v>548</v>
      </c>
      <c r="E35" s="20" t="s">
        <v>48</v>
      </c>
      <c r="F35" s="61">
        <v>41786</v>
      </c>
      <c r="G35" s="61">
        <v>41786</v>
      </c>
      <c r="H35" s="20" t="s">
        <v>482</v>
      </c>
      <c r="I35" s="62" t="s">
        <v>522</v>
      </c>
      <c r="J35" s="23">
        <v>3357368</v>
      </c>
      <c r="K35" s="23">
        <v>0</v>
      </c>
      <c r="L35" s="23">
        <v>3021610</v>
      </c>
      <c r="M35" s="23">
        <v>335758</v>
      </c>
    </row>
    <row r="36" spans="1:13" x14ac:dyDescent="0.2">
      <c r="A36" s="22" t="s">
        <v>584</v>
      </c>
      <c r="B36" s="20" t="s">
        <v>585</v>
      </c>
      <c r="C36" s="60" t="s">
        <v>520</v>
      </c>
      <c r="D36" s="20" t="s">
        <v>548</v>
      </c>
      <c r="E36" s="20" t="s">
        <v>48</v>
      </c>
      <c r="F36" s="61">
        <v>41830</v>
      </c>
      <c r="G36" s="61">
        <v>41830</v>
      </c>
      <c r="H36" s="20" t="s">
        <v>482</v>
      </c>
      <c r="I36" s="62" t="s">
        <v>522</v>
      </c>
      <c r="J36" s="23">
        <v>2063805</v>
      </c>
      <c r="K36" s="23">
        <v>0</v>
      </c>
      <c r="L36" s="23">
        <v>1857417</v>
      </c>
      <c r="M36" s="23">
        <v>206388</v>
      </c>
    </row>
    <row r="37" spans="1:13" x14ac:dyDescent="0.2">
      <c r="A37" s="22" t="s">
        <v>586</v>
      </c>
      <c r="B37" s="20" t="s">
        <v>587</v>
      </c>
      <c r="C37" s="60" t="s">
        <v>520</v>
      </c>
      <c r="D37" s="20" t="s">
        <v>548</v>
      </c>
      <c r="E37" s="20" t="s">
        <v>48</v>
      </c>
      <c r="F37" s="61">
        <v>41832</v>
      </c>
      <c r="G37" s="61">
        <v>41832</v>
      </c>
      <c r="H37" s="20" t="s">
        <v>482</v>
      </c>
      <c r="I37" s="62" t="s">
        <v>522</v>
      </c>
      <c r="J37" s="23">
        <v>6084691</v>
      </c>
      <c r="K37" s="23">
        <v>0</v>
      </c>
      <c r="L37" s="23">
        <v>5476193</v>
      </c>
      <c r="M37" s="23">
        <v>608498</v>
      </c>
    </row>
    <row r="38" spans="1:13" x14ac:dyDescent="0.2">
      <c r="A38" s="22" t="s">
        <v>588</v>
      </c>
      <c r="B38" s="20" t="s">
        <v>589</v>
      </c>
      <c r="C38" s="60" t="s">
        <v>577</v>
      </c>
      <c r="D38" s="20" t="s">
        <v>521</v>
      </c>
      <c r="E38" s="20" t="s">
        <v>50</v>
      </c>
      <c r="F38" s="61">
        <v>41864</v>
      </c>
      <c r="G38" s="61">
        <v>41864</v>
      </c>
      <c r="H38" s="20" t="s">
        <v>482</v>
      </c>
      <c r="I38" s="62" t="s">
        <v>522</v>
      </c>
      <c r="J38" s="23">
        <v>452115</v>
      </c>
      <c r="K38" s="23">
        <v>0</v>
      </c>
      <c r="L38" s="23">
        <v>406881</v>
      </c>
      <c r="M38" s="23">
        <v>45234</v>
      </c>
    </row>
    <row r="39" spans="1:13" x14ac:dyDescent="0.2">
      <c r="A39" s="22" t="s">
        <v>590</v>
      </c>
      <c r="B39" s="20" t="s">
        <v>591</v>
      </c>
      <c r="C39" s="60" t="s">
        <v>520</v>
      </c>
      <c r="D39" s="20" t="s">
        <v>521</v>
      </c>
      <c r="E39" s="20" t="s">
        <v>50</v>
      </c>
      <c r="F39" s="61">
        <v>41876</v>
      </c>
      <c r="G39" s="61">
        <v>41876</v>
      </c>
      <c r="H39" s="20" t="s">
        <v>482</v>
      </c>
      <c r="I39" s="62" t="s">
        <v>522</v>
      </c>
      <c r="J39" s="23">
        <v>132275</v>
      </c>
      <c r="K39" s="23">
        <v>0</v>
      </c>
      <c r="L39" s="23">
        <v>119023</v>
      </c>
      <c r="M39" s="23">
        <v>13252</v>
      </c>
    </row>
    <row r="40" spans="1:13" x14ac:dyDescent="0.2">
      <c r="A40" s="22" t="s">
        <v>592</v>
      </c>
      <c r="B40" s="20" t="s">
        <v>593</v>
      </c>
      <c r="C40" s="60" t="s">
        <v>520</v>
      </c>
      <c r="D40" s="20" t="s">
        <v>521</v>
      </c>
      <c r="E40" s="20" t="s">
        <v>50</v>
      </c>
      <c r="F40" s="61">
        <v>41911</v>
      </c>
      <c r="G40" s="61">
        <v>41911</v>
      </c>
      <c r="H40" s="20" t="s">
        <v>482</v>
      </c>
      <c r="I40" s="62" t="s">
        <v>522</v>
      </c>
      <c r="J40" s="23">
        <v>276929</v>
      </c>
      <c r="K40" s="23">
        <v>0</v>
      </c>
      <c r="L40" s="23">
        <v>249261</v>
      </c>
      <c r="M40" s="23">
        <v>27668</v>
      </c>
    </row>
    <row r="41" spans="1:13" x14ac:dyDescent="0.2">
      <c r="A41" s="22" t="s">
        <v>594</v>
      </c>
      <c r="B41" s="20" t="s">
        <v>546</v>
      </c>
      <c r="C41" s="60" t="s">
        <v>595</v>
      </c>
      <c r="D41" s="20" t="s">
        <v>548</v>
      </c>
      <c r="E41" s="20" t="s">
        <v>48</v>
      </c>
      <c r="F41" s="61">
        <v>41911</v>
      </c>
      <c r="G41" s="61">
        <v>41911</v>
      </c>
      <c r="H41" s="20" t="s">
        <v>482</v>
      </c>
      <c r="I41" s="62" t="s">
        <v>522</v>
      </c>
      <c r="J41" s="23">
        <v>558254</v>
      </c>
      <c r="K41" s="23">
        <v>0</v>
      </c>
      <c r="L41" s="23">
        <v>502436</v>
      </c>
      <c r="M41" s="23">
        <v>55818</v>
      </c>
    </row>
    <row r="42" spans="1:13" x14ac:dyDescent="0.2">
      <c r="A42" s="22" t="s">
        <v>596</v>
      </c>
      <c r="B42" s="20" t="s">
        <v>597</v>
      </c>
      <c r="C42" s="60" t="s">
        <v>520</v>
      </c>
      <c r="D42" s="20" t="s">
        <v>548</v>
      </c>
      <c r="E42" s="20" t="s">
        <v>48</v>
      </c>
      <c r="F42" s="61">
        <v>41131</v>
      </c>
      <c r="G42" s="61">
        <v>41131</v>
      </c>
      <c r="H42" s="20" t="s">
        <v>482</v>
      </c>
      <c r="I42" s="62" t="s">
        <v>522</v>
      </c>
      <c r="J42" s="23">
        <v>5576591</v>
      </c>
      <c r="K42" s="23">
        <v>0</v>
      </c>
      <c r="L42" s="23">
        <v>5018937</v>
      </c>
      <c r="M42" s="23">
        <v>557654</v>
      </c>
    </row>
    <row r="43" spans="1:13" x14ac:dyDescent="0.2">
      <c r="A43" s="22" t="s">
        <v>598</v>
      </c>
      <c r="B43" s="20" t="s">
        <v>599</v>
      </c>
      <c r="C43" s="60" t="s">
        <v>520</v>
      </c>
      <c r="D43" s="20" t="s">
        <v>548</v>
      </c>
      <c r="E43" s="20" t="s">
        <v>48</v>
      </c>
      <c r="F43" s="61">
        <v>42040</v>
      </c>
      <c r="G43" s="61">
        <v>42040</v>
      </c>
      <c r="H43" s="20" t="s">
        <v>482</v>
      </c>
      <c r="I43" s="62" t="s">
        <v>522</v>
      </c>
      <c r="J43" s="23">
        <v>5500625</v>
      </c>
      <c r="K43" s="23">
        <v>0</v>
      </c>
      <c r="L43" s="23">
        <v>4903107</v>
      </c>
      <c r="M43" s="23">
        <v>597518</v>
      </c>
    </row>
    <row r="44" spans="1:13" x14ac:dyDescent="0.2">
      <c r="A44" s="22" t="s">
        <v>600</v>
      </c>
      <c r="B44" s="20" t="s">
        <v>601</v>
      </c>
      <c r="C44" s="60" t="s">
        <v>602</v>
      </c>
      <c r="D44" s="20" t="s">
        <v>548</v>
      </c>
      <c r="E44" s="20" t="s">
        <v>48</v>
      </c>
      <c r="F44" s="61">
        <v>42102</v>
      </c>
      <c r="G44" s="61">
        <v>42102</v>
      </c>
      <c r="H44" s="20" t="s">
        <v>482</v>
      </c>
      <c r="I44" s="62" t="s">
        <v>522</v>
      </c>
      <c r="J44" s="23">
        <v>7376160</v>
      </c>
      <c r="K44" s="23">
        <v>0</v>
      </c>
      <c r="L44" s="23">
        <v>6462099</v>
      </c>
      <c r="M44" s="23">
        <v>914061</v>
      </c>
    </row>
    <row r="45" spans="1:13" x14ac:dyDescent="0.2">
      <c r="A45" s="22" t="s">
        <v>603</v>
      </c>
      <c r="B45" s="20" t="s">
        <v>604</v>
      </c>
      <c r="C45" s="60" t="s">
        <v>520</v>
      </c>
      <c r="D45" s="20" t="s">
        <v>548</v>
      </c>
      <c r="E45" s="20" t="s">
        <v>48</v>
      </c>
      <c r="F45" s="61">
        <v>42086</v>
      </c>
      <c r="G45" s="61">
        <v>42086</v>
      </c>
      <c r="H45" s="20" t="s">
        <v>482</v>
      </c>
      <c r="I45" s="62" t="s">
        <v>522</v>
      </c>
      <c r="J45" s="23">
        <v>4440504</v>
      </c>
      <c r="K45" s="23">
        <v>0</v>
      </c>
      <c r="L45" s="23">
        <v>3907764</v>
      </c>
      <c r="M45" s="23">
        <v>532740</v>
      </c>
    </row>
    <row r="46" spans="1:13" x14ac:dyDescent="0.2">
      <c r="A46" s="22" t="s">
        <v>605</v>
      </c>
      <c r="B46" s="20" t="s">
        <v>606</v>
      </c>
      <c r="C46" s="60" t="s">
        <v>520</v>
      </c>
      <c r="D46" s="20" t="s">
        <v>548</v>
      </c>
      <c r="E46" s="20" t="s">
        <v>48</v>
      </c>
      <c r="F46" s="61">
        <v>42090</v>
      </c>
      <c r="G46" s="61">
        <v>42090</v>
      </c>
      <c r="H46" s="20" t="s">
        <v>482</v>
      </c>
      <c r="I46" s="62" t="s">
        <v>522</v>
      </c>
      <c r="J46" s="23">
        <v>999998</v>
      </c>
      <c r="K46" s="23">
        <v>0</v>
      </c>
      <c r="L46" s="23">
        <v>879041</v>
      </c>
      <c r="M46" s="23">
        <v>120957</v>
      </c>
    </row>
    <row r="47" spans="1:13" x14ac:dyDescent="0.2">
      <c r="A47" s="22" t="s">
        <v>607</v>
      </c>
      <c r="B47" s="20" t="s">
        <v>608</v>
      </c>
      <c r="C47" s="60" t="s">
        <v>520</v>
      </c>
      <c r="D47" s="20" t="s">
        <v>548</v>
      </c>
      <c r="E47" s="20" t="s">
        <v>48</v>
      </c>
      <c r="F47" s="61">
        <v>42090</v>
      </c>
      <c r="G47" s="61">
        <v>42090</v>
      </c>
      <c r="H47" s="20" t="s">
        <v>482</v>
      </c>
      <c r="I47" s="62" t="s">
        <v>522</v>
      </c>
      <c r="J47" s="23">
        <v>791997</v>
      </c>
      <c r="K47" s="23">
        <v>0</v>
      </c>
      <c r="L47" s="23">
        <v>696211</v>
      </c>
      <c r="M47" s="23">
        <v>95786</v>
      </c>
    </row>
    <row r="48" spans="1:13" x14ac:dyDescent="0.2">
      <c r="A48" s="22" t="s">
        <v>609</v>
      </c>
      <c r="B48" s="20" t="s">
        <v>604</v>
      </c>
      <c r="C48" s="60" t="s">
        <v>520</v>
      </c>
      <c r="D48" s="20" t="s">
        <v>548</v>
      </c>
      <c r="E48" s="20" t="s">
        <v>48</v>
      </c>
      <c r="F48" s="61">
        <v>42086</v>
      </c>
      <c r="G48" s="61">
        <v>42086</v>
      </c>
      <c r="H48" s="20" t="s">
        <v>482</v>
      </c>
      <c r="I48" s="62" t="s">
        <v>522</v>
      </c>
      <c r="J48" s="23">
        <v>9310556</v>
      </c>
      <c r="K48" s="23">
        <v>0</v>
      </c>
      <c r="L48" s="23">
        <v>7754189</v>
      </c>
      <c r="M48" s="23">
        <v>1556367</v>
      </c>
    </row>
    <row r="49" spans="1:13" x14ac:dyDescent="0.2">
      <c r="A49" s="22" t="s">
        <v>610</v>
      </c>
      <c r="B49" s="20" t="s">
        <v>611</v>
      </c>
      <c r="C49" s="60" t="s">
        <v>520</v>
      </c>
      <c r="D49" s="20" t="s">
        <v>521</v>
      </c>
      <c r="E49" s="20" t="s">
        <v>50</v>
      </c>
      <c r="F49" s="61">
        <v>42109</v>
      </c>
      <c r="G49" s="61">
        <v>42109</v>
      </c>
      <c r="H49" s="20" t="s">
        <v>482</v>
      </c>
      <c r="I49" s="62" t="s">
        <v>612</v>
      </c>
      <c r="J49" s="23">
        <v>3269999</v>
      </c>
      <c r="K49" s="23">
        <v>0</v>
      </c>
      <c r="L49" s="23">
        <v>635376</v>
      </c>
      <c r="M49" s="23">
        <v>2634623</v>
      </c>
    </row>
    <row r="50" spans="1:13" x14ac:dyDescent="0.2">
      <c r="A50" s="22" t="s">
        <v>613</v>
      </c>
      <c r="B50" s="20" t="s">
        <v>614</v>
      </c>
      <c r="C50" s="60" t="s">
        <v>553</v>
      </c>
      <c r="D50" s="20" t="s">
        <v>548</v>
      </c>
      <c r="E50" s="20" t="s">
        <v>48</v>
      </c>
      <c r="F50" s="61">
        <v>42109</v>
      </c>
      <c r="G50" s="61">
        <v>42109</v>
      </c>
      <c r="H50" s="20" t="s">
        <v>482</v>
      </c>
      <c r="I50" s="62" t="s">
        <v>522</v>
      </c>
      <c r="J50" s="23">
        <v>3880027</v>
      </c>
      <c r="K50" s="23">
        <v>0</v>
      </c>
      <c r="L50" s="23">
        <v>3392516</v>
      </c>
      <c r="M50" s="23">
        <v>487511</v>
      </c>
    </row>
    <row r="51" spans="1:13" x14ac:dyDescent="0.2">
      <c r="A51" s="22" t="s">
        <v>615</v>
      </c>
      <c r="B51" s="20" t="s">
        <v>601</v>
      </c>
      <c r="C51" s="60" t="s">
        <v>520</v>
      </c>
      <c r="D51" s="20" t="s">
        <v>548</v>
      </c>
      <c r="E51" s="20" t="s">
        <v>48</v>
      </c>
      <c r="F51" s="61">
        <v>42109</v>
      </c>
      <c r="G51" s="61">
        <v>42109</v>
      </c>
      <c r="H51" s="20" t="s">
        <v>482</v>
      </c>
      <c r="I51" s="62" t="s">
        <v>522</v>
      </c>
      <c r="J51" s="23">
        <v>1069947</v>
      </c>
      <c r="K51" s="23">
        <v>0</v>
      </c>
      <c r="L51" s="23">
        <v>935496</v>
      </c>
      <c r="M51" s="23">
        <v>134451</v>
      </c>
    </row>
    <row r="52" spans="1:13" x14ac:dyDescent="0.2">
      <c r="A52" s="22" t="s">
        <v>616</v>
      </c>
      <c r="B52" s="20" t="s">
        <v>617</v>
      </c>
      <c r="C52" s="60" t="s">
        <v>577</v>
      </c>
      <c r="D52" s="20" t="s">
        <v>548</v>
      </c>
      <c r="E52" s="20" t="s">
        <v>48</v>
      </c>
      <c r="F52" s="61">
        <v>42109</v>
      </c>
      <c r="G52" s="61">
        <v>42109</v>
      </c>
      <c r="H52" s="20" t="s">
        <v>482</v>
      </c>
      <c r="I52" s="62" t="s">
        <v>522</v>
      </c>
      <c r="J52" s="23">
        <v>1802841</v>
      </c>
      <c r="K52" s="23">
        <v>0</v>
      </c>
      <c r="L52" s="23">
        <v>1576345</v>
      </c>
      <c r="M52" s="23">
        <v>226496</v>
      </c>
    </row>
    <row r="53" spans="1:13" x14ac:dyDescent="0.2">
      <c r="A53" s="22" t="s">
        <v>618</v>
      </c>
      <c r="B53" s="20" t="s">
        <v>619</v>
      </c>
      <c r="C53" s="60" t="s">
        <v>520</v>
      </c>
      <c r="D53" s="20" t="s">
        <v>620</v>
      </c>
      <c r="E53" s="20" t="s">
        <v>34</v>
      </c>
      <c r="F53" s="61">
        <v>42220</v>
      </c>
      <c r="G53" s="61">
        <v>42220</v>
      </c>
      <c r="H53" s="20" t="s">
        <v>482</v>
      </c>
      <c r="I53" s="62" t="s">
        <v>522</v>
      </c>
      <c r="J53" s="23">
        <v>218845</v>
      </c>
      <c r="K53" s="23">
        <v>0</v>
      </c>
      <c r="L53" s="23">
        <v>185362</v>
      </c>
      <c r="M53" s="23">
        <v>33483</v>
      </c>
    </row>
    <row r="54" spans="1:13" x14ac:dyDescent="0.2">
      <c r="A54" s="22" t="s">
        <v>621</v>
      </c>
      <c r="B54" s="20" t="s">
        <v>622</v>
      </c>
      <c r="C54" s="60" t="s">
        <v>520</v>
      </c>
      <c r="D54" s="20" t="s">
        <v>521</v>
      </c>
      <c r="E54" s="20" t="s">
        <v>50</v>
      </c>
      <c r="F54" s="61">
        <v>42235</v>
      </c>
      <c r="G54" s="61">
        <v>42235</v>
      </c>
      <c r="H54" s="20" t="s">
        <v>482</v>
      </c>
      <c r="I54" s="62" t="s">
        <v>612</v>
      </c>
      <c r="J54" s="23">
        <v>5248434</v>
      </c>
      <c r="K54" s="23">
        <v>0</v>
      </c>
      <c r="L54" s="23">
        <v>983549</v>
      </c>
      <c r="M54" s="23">
        <v>4264885</v>
      </c>
    </row>
    <row r="55" spans="1:13" x14ac:dyDescent="0.2">
      <c r="A55" s="22" t="s">
        <v>623</v>
      </c>
      <c r="B55" s="20" t="s">
        <v>624</v>
      </c>
      <c r="C55" s="60" t="s">
        <v>520</v>
      </c>
      <c r="D55" s="20" t="s">
        <v>625</v>
      </c>
      <c r="E55" s="20" t="s">
        <v>46</v>
      </c>
      <c r="F55" s="61">
        <v>42124</v>
      </c>
      <c r="G55" s="61">
        <v>42124</v>
      </c>
      <c r="H55" s="20" t="s">
        <v>482</v>
      </c>
      <c r="I55" s="62" t="s">
        <v>522</v>
      </c>
      <c r="J55" s="23">
        <v>576842</v>
      </c>
      <c r="K55" s="23">
        <v>0</v>
      </c>
      <c r="L55" s="23">
        <v>502211</v>
      </c>
      <c r="M55" s="23">
        <v>74631</v>
      </c>
    </row>
    <row r="56" spans="1:13" x14ac:dyDescent="0.2">
      <c r="A56" s="22" t="s">
        <v>626</v>
      </c>
      <c r="B56" s="20" t="s">
        <v>627</v>
      </c>
      <c r="C56" s="60" t="s">
        <v>520</v>
      </c>
      <c r="D56" s="20" t="s">
        <v>548</v>
      </c>
      <c r="E56" s="20" t="s">
        <v>48</v>
      </c>
      <c r="F56" s="61">
        <v>42299</v>
      </c>
      <c r="G56" s="61">
        <v>42299</v>
      </c>
      <c r="H56" s="20" t="s">
        <v>482</v>
      </c>
      <c r="I56" s="62" t="s">
        <v>522</v>
      </c>
      <c r="J56" s="23">
        <v>2893604</v>
      </c>
      <c r="K56" s="23">
        <v>0</v>
      </c>
      <c r="L56" s="23">
        <v>2394477</v>
      </c>
      <c r="M56" s="23">
        <v>499127</v>
      </c>
    </row>
    <row r="57" spans="1:13" x14ac:dyDescent="0.2">
      <c r="A57" s="22" t="s">
        <v>628</v>
      </c>
      <c r="B57" s="20" t="s">
        <v>629</v>
      </c>
      <c r="C57" s="60" t="s">
        <v>520</v>
      </c>
      <c r="D57" s="20" t="s">
        <v>548</v>
      </c>
      <c r="E57" s="20" t="s">
        <v>48</v>
      </c>
      <c r="F57" s="61">
        <v>42299</v>
      </c>
      <c r="G57" s="61">
        <v>42299</v>
      </c>
      <c r="H57" s="20" t="s">
        <v>482</v>
      </c>
      <c r="I57" s="62" t="s">
        <v>522</v>
      </c>
      <c r="J57" s="23">
        <v>2896574</v>
      </c>
      <c r="K57" s="23">
        <v>0</v>
      </c>
      <c r="L57" s="23">
        <v>2396932</v>
      </c>
      <c r="M57" s="23">
        <v>499642</v>
      </c>
    </row>
    <row r="58" spans="1:13" x14ac:dyDescent="0.2">
      <c r="A58" s="22" t="s">
        <v>630</v>
      </c>
      <c r="B58" s="20" t="s">
        <v>631</v>
      </c>
      <c r="C58" s="60" t="s">
        <v>520</v>
      </c>
      <c r="D58" s="20" t="s">
        <v>548</v>
      </c>
      <c r="E58" s="20" t="s">
        <v>48</v>
      </c>
      <c r="F58" s="61">
        <v>42377</v>
      </c>
      <c r="G58" s="61">
        <v>42377</v>
      </c>
      <c r="H58" s="20" t="s">
        <v>482</v>
      </c>
      <c r="I58" s="62" t="s">
        <v>522</v>
      </c>
      <c r="J58" s="23">
        <v>4403903</v>
      </c>
      <c r="K58" s="23">
        <v>0</v>
      </c>
      <c r="L58" s="23">
        <v>3559605</v>
      </c>
      <c r="M58" s="23">
        <v>844298</v>
      </c>
    </row>
    <row r="59" spans="1:13" x14ac:dyDescent="0.2">
      <c r="A59" s="22" t="s">
        <v>632</v>
      </c>
      <c r="B59" s="20" t="s">
        <v>633</v>
      </c>
      <c r="C59" s="60" t="s">
        <v>520</v>
      </c>
      <c r="D59" s="20" t="s">
        <v>548</v>
      </c>
      <c r="E59" s="20" t="s">
        <v>48</v>
      </c>
      <c r="F59" s="61">
        <v>42395</v>
      </c>
      <c r="G59" s="61">
        <v>42395</v>
      </c>
      <c r="H59" s="20" t="s">
        <v>482</v>
      </c>
      <c r="I59" s="62" t="s">
        <v>522</v>
      </c>
      <c r="J59" s="23">
        <v>732092</v>
      </c>
      <c r="K59" s="23">
        <v>0</v>
      </c>
      <c r="L59" s="23">
        <v>588491</v>
      </c>
      <c r="M59" s="23">
        <v>143601</v>
      </c>
    </row>
    <row r="60" spans="1:13" x14ac:dyDescent="0.2">
      <c r="A60" s="22" t="s">
        <v>634</v>
      </c>
      <c r="B60" s="20" t="s">
        <v>635</v>
      </c>
      <c r="C60" s="60" t="s">
        <v>520</v>
      </c>
      <c r="D60" s="20" t="s">
        <v>548</v>
      </c>
      <c r="E60" s="20" t="s">
        <v>48</v>
      </c>
      <c r="F60" s="61">
        <v>42395</v>
      </c>
      <c r="G60" s="61">
        <v>42395</v>
      </c>
      <c r="H60" s="20" t="s">
        <v>482</v>
      </c>
      <c r="I60" s="62" t="s">
        <v>522</v>
      </c>
      <c r="J60" s="23">
        <v>627908</v>
      </c>
      <c r="K60" s="23">
        <v>0</v>
      </c>
      <c r="L60" s="23">
        <v>504774</v>
      </c>
      <c r="M60" s="23">
        <v>123134</v>
      </c>
    </row>
    <row r="61" spans="1:13" x14ac:dyDescent="0.2">
      <c r="A61" s="22" t="s">
        <v>636</v>
      </c>
      <c r="B61" s="20" t="s">
        <v>637</v>
      </c>
      <c r="C61" s="60" t="s">
        <v>595</v>
      </c>
      <c r="D61" s="20" t="s">
        <v>562</v>
      </c>
      <c r="E61" s="20" t="s">
        <v>40</v>
      </c>
      <c r="F61" s="61">
        <v>42397</v>
      </c>
      <c r="G61" s="61">
        <v>42397</v>
      </c>
      <c r="H61" s="20" t="s">
        <v>482</v>
      </c>
      <c r="I61" s="62" t="s">
        <v>563</v>
      </c>
      <c r="J61" s="23">
        <v>923890</v>
      </c>
      <c r="K61" s="23">
        <v>0</v>
      </c>
      <c r="L61" s="23">
        <v>923890</v>
      </c>
      <c r="M61" s="23">
        <v>0</v>
      </c>
    </row>
    <row r="62" spans="1:13" x14ac:dyDescent="0.2">
      <c r="A62" s="22" t="s">
        <v>638</v>
      </c>
      <c r="B62" s="20" t="s">
        <v>639</v>
      </c>
      <c r="C62" s="60" t="s">
        <v>577</v>
      </c>
      <c r="D62" s="20" t="s">
        <v>548</v>
      </c>
      <c r="E62" s="20" t="s">
        <v>48</v>
      </c>
      <c r="F62" s="61">
        <v>42454</v>
      </c>
      <c r="G62" s="61">
        <v>42454</v>
      </c>
      <c r="H62" s="20" t="s">
        <v>482</v>
      </c>
      <c r="I62" s="62" t="s">
        <v>522</v>
      </c>
      <c r="J62" s="23">
        <v>221341</v>
      </c>
      <c r="K62" s="23">
        <v>0</v>
      </c>
      <c r="L62" s="23">
        <v>174706</v>
      </c>
      <c r="M62" s="23">
        <v>46635</v>
      </c>
    </row>
    <row r="63" spans="1:13" x14ac:dyDescent="0.2">
      <c r="A63" s="22" t="s">
        <v>640</v>
      </c>
      <c r="B63" s="20" t="s">
        <v>641</v>
      </c>
      <c r="C63" s="60" t="s">
        <v>520</v>
      </c>
      <c r="D63" s="20" t="s">
        <v>642</v>
      </c>
      <c r="E63" s="20" t="s">
        <v>42</v>
      </c>
      <c r="F63" s="61">
        <v>42537</v>
      </c>
      <c r="G63" s="61">
        <v>42537</v>
      </c>
      <c r="H63" s="20" t="s">
        <v>482</v>
      </c>
      <c r="I63" s="62" t="s">
        <v>643</v>
      </c>
      <c r="J63" s="23">
        <v>115000</v>
      </c>
      <c r="K63" s="23">
        <v>0</v>
      </c>
      <c r="L63" s="23">
        <v>115000</v>
      </c>
      <c r="M63" s="23">
        <v>0</v>
      </c>
    </row>
    <row r="64" spans="1:13" x14ac:dyDescent="0.2">
      <c r="A64" s="22" t="s">
        <v>644</v>
      </c>
      <c r="B64" s="20" t="s">
        <v>645</v>
      </c>
      <c r="C64" s="60" t="s">
        <v>520</v>
      </c>
      <c r="D64" s="20" t="s">
        <v>642</v>
      </c>
      <c r="E64" s="20" t="s">
        <v>42</v>
      </c>
      <c r="F64" s="61">
        <v>42537</v>
      </c>
      <c r="G64" s="61">
        <v>42537</v>
      </c>
      <c r="H64" s="20" t="s">
        <v>482</v>
      </c>
      <c r="I64" s="62" t="s">
        <v>643</v>
      </c>
      <c r="J64" s="23">
        <v>140000</v>
      </c>
      <c r="K64" s="23">
        <v>0</v>
      </c>
      <c r="L64" s="23">
        <v>140000</v>
      </c>
      <c r="M64" s="23">
        <v>0</v>
      </c>
    </row>
    <row r="65" spans="1:13" x14ac:dyDescent="0.2">
      <c r="A65" s="22" t="s">
        <v>646</v>
      </c>
      <c r="B65" s="20" t="s">
        <v>647</v>
      </c>
      <c r="C65" s="60" t="s">
        <v>520</v>
      </c>
      <c r="D65" s="20" t="s">
        <v>648</v>
      </c>
      <c r="E65" s="20" t="s">
        <v>54</v>
      </c>
      <c r="F65" s="61">
        <v>42537</v>
      </c>
      <c r="G65" s="61">
        <v>42537</v>
      </c>
      <c r="H65" s="20" t="s">
        <v>482</v>
      </c>
      <c r="I65" s="62" t="s">
        <v>643</v>
      </c>
      <c r="J65" s="23">
        <v>107950</v>
      </c>
      <c r="K65" s="23">
        <v>0</v>
      </c>
      <c r="L65" s="23">
        <v>107950</v>
      </c>
      <c r="M65" s="23">
        <v>0</v>
      </c>
    </row>
    <row r="66" spans="1:13" x14ac:dyDescent="0.2">
      <c r="A66" s="22" t="s">
        <v>649</v>
      </c>
      <c r="B66" s="20" t="s">
        <v>650</v>
      </c>
      <c r="C66" s="60" t="s">
        <v>544</v>
      </c>
      <c r="D66" s="20" t="s">
        <v>548</v>
      </c>
      <c r="E66" s="20" t="s">
        <v>48</v>
      </c>
      <c r="F66" s="61">
        <v>42725</v>
      </c>
      <c r="G66" s="61">
        <v>42725</v>
      </c>
      <c r="H66" s="20" t="s">
        <v>482</v>
      </c>
      <c r="I66" s="62" t="s">
        <v>522</v>
      </c>
      <c r="J66" s="23">
        <v>438302</v>
      </c>
      <c r="K66" s="23">
        <v>0</v>
      </c>
      <c r="L66" s="23">
        <v>316740</v>
      </c>
      <c r="M66" s="23">
        <v>121562</v>
      </c>
    </row>
    <row r="67" spans="1:13" x14ac:dyDescent="0.2">
      <c r="A67" s="22" t="s">
        <v>651</v>
      </c>
      <c r="B67" s="20" t="s">
        <v>652</v>
      </c>
      <c r="C67" s="60" t="s">
        <v>577</v>
      </c>
      <c r="D67" s="20" t="s">
        <v>548</v>
      </c>
      <c r="E67" s="20" t="s">
        <v>48</v>
      </c>
      <c r="F67" s="61">
        <v>42725</v>
      </c>
      <c r="G67" s="61">
        <v>42725</v>
      </c>
      <c r="H67" s="20" t="s">
        <v>482</v>
      </c>
      <c r="I67" s="62" t="s">
        <v>522</v>
      </c>
      <c r="J67" s="23">
        <v>109576</v>
      </c>
      <c r="K67" s="23">
        <v>0</v>
      </c>
      <c r="L67" s="23">
        <v>79214</v>
      </c>
      <c r="M67" s="23">
        <v>30362</v>
      </c>
    </row>
    <row r="68" spans="1:13" x14ac:dyDescent="0.2">
      <c r="A68" s="22" t="s">
        <v>653</v>
      </c>
      <c r="B68" s="20" t="s">
        <v>654</v>
      </c>
      <c r="C68" s="60" t="s">
        <v>520</v>
      </c>
      <c r="D68" s="20" t="s">
        <v>521</v>
      </c>
      <c r="E68" s="20" t="s">
        <v>50</v>
      </c>
      <c r="F68" s="61">
        <v>42727</v>
      </c>
      <c r="G68" s="61">
        <v>42727</v>
      </c>
      <c r="H68" s="20" t="s">
        <v>482</v>
      </c>
      <c r="I68" s="62" t="s">
        <v>522</v>
      </c>
      <c r="J68" s="23">
        <v>187700</v>
      </c>
      <c r="K68" s="23">
        <v>0</v>
      </c>
      <c r="L68" s="23">
        <v>135565</v>
      </c>
      <c r="M68" s="23">
        <v>52135</v>
      </c>
    </row>
    <row r="69" spans="1:13" x14ac:dyDescent="0.2">
      <c r="A69" s="22" t="s">
        <v>655</v>
      </c>
      <c r="B69" s="20" t="s">
        <v>656</v>
      </c>
      <c r="C69" s="60" t="s">
        <v>520</v>
      </c>
      <c r="D69" s="20" t="s">
        <v>521</v>
      </c>
      <c r="E69" s="20" t="s">
        <v>50</v>
      </c>
      <c r="F69" s="61">
        <v>42727</v>
      </c>
      <c r="G69" s="61">
        <v>42727</v>
      </c>
      <c r="H69" s="20" t="s">
        <v>482</v>
      </c>
      <c r="I69" s="62" t="s">
        <v>522</v>
      </c>
      <c r="J69" s="23">
        <v>2496998</v>
      </c>
      <c r="K69" s="23">
        <v>0</v>
      </c>
      <c r="L69" s="23">
        <v>1803372</v>
      </c>
      <c r="M69" s="23">
        <v>693626</v>
      </c>
    </row>
    <row r="70" spans="1:13" x14ac:dyDescent="0.2">
      <c r="A70" s="22" t="s">
        <v>657</v>
      </c>
      <c r="B70" s="20" t="s">
        <v>658</v>
      </c>
      <c r="C70" s="60" t="s">
        <v>520</v>
      </c>
      <c r="D70" s="20" t="s">
        <v>521</v>
      </c>
      <c r="E70" s="20" t="s">
        <v>50</v>
      </c>
      <c r="F70" s="61">
        <v>42735</v>
      </c>
      <c r="G70" s="61">
        <v>42735</v>
      </c>
      <c r="H70" s="20" t="s">
        <v>482</v>
      </c>
      <c r="I70" s="62" t="s">
        <v>522</v>
      </c>
      <c r="J70" s="23">
        <v>3629025</v>
      </c>
      <c r="K70" s="23">
        <v>0</v>
      </c>
      <c r="L70" s="23">
        <v>2613804</v>
      </c>
      <c r="M70" s="23">
        <v>1015221</v>
      </c>
    </row>
    <row r="71" spans="1:13" x14ac:dyDescent="0.2">
      <c r="A71" s="22" t="s">
        <v>659</v>
      </c>
      <c r="B71" s="20" t="s">
        <v>660</v>
      </c>
      <c r="C71" s="60" t="s">
        <v>520</v>
      </c>
      <c r="D71" s="20" t="s">
        <v>548</v>
      </c>
      <c r="E71" s="20" t="s">
        <v>48</v>
      </c>
      <c r="F71" s="61">
        <v>42535</v>
      </c>
      <c r="G71" s="61">
        <v>42535</v>
      </c>
      <c r="H71" s="20" t="s">
        <v>482</v>
      </c>
      <c r="I71" s="62" t="s">
        <v>522</v>
      </c>
      <c r="J71" s="23">
        <v>683455</v>
      </c>
      <c r="K71" s="23">
        <v>0</v>
      </c>
      <c r="L71" s="23">
        <v>525871</v>
      </c>
      <c r="M71" s="23">
        <v>157584</v>
      </c>
    </row>
    <row r="72" spans="1:13" x14ac:dyDescent="0.2">
      <c r="A72" s="22" t="s">
        <v>661</v>
      </c>
      <c r="B72" s="20" t="s">
        <v>662</v>
      </c>
      <c r="C72" s="60" t="s">
        <v>520</v>
      </c>
      <c r="D72" s="20" t="s">
        <v>663</v>
      </c>
      <c r="E72" s="20" t="s">
        <v>52</v>
      </c>
      <c r="F72" s="61">
        <v>42535</v>
      </c>
      <c r="G72" s="61">
        <v>42535</v>
      </c>
      <c r="H72" s="20" t="s">
        <v>482</v>
      </c>
      <c r="I72" s="62" t="s">
        <v>643</v>
      </c>
      <c r="J72" s="23">
        <v>247730</v>
      </c>
      <c r="K72" s="23">
        <v>0</v>
      </c>
      <c r="L72" s="23">
        <v>247730</v>
      </c>
      <c r="M72" s="23">
        <v>0</v>
      </c>
    </row>
    <row r="73" spans="1:13" x14ac:dyDescent="0.2">
      <c r="A73" s="22" t="s">
        <v>664</v>
      </c>
      <c r="B73" s="20" t="s">
        <v>665</v>
      </c>
      <c r="C73" s="60" t="s">
        <v>520</v>
      </c>
      <c r="D73" s="20" t="s">
        <v>663</v>
      </c>
      <c r="E73" s="20" t="s">
        <v>52</v>
      </c>
      <c r="F73" s="61">
        <v>42544</v>
      </c>
      <c r="G73" s="61">
        <v>42544</v>
      </c>
      <c r="H73" s="20" t="s">
        <v>482</v>
      </c>
      <c r="I73" s="62" t="s">
        <v>643</v>
      </c>
      <c r="J73" s="23">
        <v>148000</v>
      </c>
      <c r="K73" s="23">
        <v>0</v>
      </c>
      <c r="L73" s="23">
        <v>148000</v>
      </c>
      <c r="M73" s="23">
        <v>0</v>
      </c>
    </row>
    <row r="74" spans="1:13" x14ac:dyDescent="0.2">
      <c r="A74" s="22" t="s">
        <v>666</v>
      </c>
      <c r="B74" s="20" t="s">
        <v>667</v>
      </c>
      <c r="C74" s="60" t="s">
        <v>520</v>
      </c>
      <c r="D74" s="20" t="s">
        <v>642</v>
      </c>
      <c r="E74" s="20" t="s">
        <v>42</v>
      </c>
      <c r="F74" s="61">
        <v>42548</v>
      </c>
      <c r="G74" s="61">
        <v>42548</v>
      </c>
      <c r="H74" s="20" t="s">
        <v>482</v>
      </c>
      <c r="I74" s="62" t="s">
        <v>643</v>
      </c>
      <c r="J74" s="23">
        <v>1518260</v>
      </c>
      <c r="K74" s="23">
        <v>0</v>
      </c>
      <c r="L74" s="23">
        <v>1518260</v>
      </c>
      <c r="M74" s="23">
        <v>0</v>
      </c>
    </row>
    <row r="75" spans="1:13" x14ac:dyDescent="0.2">
      <c r="A75" s="22" t="s">
        <v>668</v>
      </c>
      <c r="B75" s="20" t="s">
        <v>669</v>
      </c>
      <c r="C75" s="60" t="s">
        <v>520</v>
      </c>
      <c r="D75" s="20" t="s">
        <v>663</v>
      </c>
      <c r="E75" s="20" t="s">
        <v>52</v>
      </c>
      <c r="F75" s="61">
        <v>42919</v>
      </c>
      <c r="G75" s="61">
        <v>42919</v>
      </c>
      <c r="H75" s="20" t="s">
        <v>482</v>
      </c>
      <c r="I75" s="62" t="s">
        <v>643</v>
      </c>
      <c r="J75" s="23">
        <v>127990</v>
      </c>
      <c r="K75" s="23">
        <v>0</v>
      </c>
      <c r="L75" s="23">
        <v>127990</v>
      </c>
      <c r="M75" s="23">
        <v>0</v>
      </c>
    </row>
    <row r="76" spans="1:13" x14ac:dyDescent="0.2">
      <c r="A76" s="22" t="s">
        <v>670</v>
      </c>
      <c r="B76" s="20" t="s">
        <v>671</v>
      </c>
      <c r="C76" s="60" t="s">
        <v>520</v>
      </c>
      <c r="D76" s="20" t="s">
        <v>663</v>
      </c>
      <c r="E76" s="20" t="s">
        <v>52</v>
      </c>
      <c r="F76" s="61">
        <v>42929</v>
      </c>
      <c r="G76" s="61">
        <v>42929</v>
      </c>
      <c r="H76" s="20" t="s">
        <v>482</v>
      </c>
      <c r="I76" s="62" t="s">
        <v>643</v>
      </c>
      <c r="J76" s="23">
        <v>141605</v>
      </c>
      <c r="K76" s="23">
        <v>0</v>
      </c>
      <c r="L76" s="23">
        <v>141605</v>
      </c>
      <c r="M76" s="23">
        <v>0</v>
      </c>
    </row>
    <row r="77" spans="1:13" x14ac:dyDescent="0.2">
      <c r="A77" s="22" t="s">
        <v>672</v>
      </c>
      <c r="B77" s="20" t="s">
        <v>673</v>
      </c>
      <c r="C77" s="60" t="s">
        <v>520</v>
      </c>
      <c r="D77" s="20" t="s">
        <v>663</v>
      </c>
      <c r="E77" s="20" t="s">
        <v>52</v>
      </c>
      <c r="F77" s="61">
        <v>42949</v>
      </c>
      <c r="G77" s="61">
        <v>42949</v>
      </c>
      <c r="H77" s="20" t="s">
        <v>482</v>
      </c>
      <c r="I77" s="62" t="s">
        <v>643</v>
      </c>
      <c r="J77" s="23">
        <v>177500</v>
      </c>
      <c r="K77" s="23">
        <v>0</v>
      </c>
      <c r="L77" s="23">
        <v>177500</v>
      </c>
      <c r="M77" s="23">
        <v>0</v>
      </c>
    </row>
    <row r="78" spans="1:13" x14ac:dyDescent="0.2">
      <c r="A78" s="22" t="s">
        <v>674</v>
      </c>
      <c r="B78" s="20" t="s">
        <v>675</v>
      </c>
      <c r="C78" s="60" t="s">
        <v>520</v>
      </c>
      <c r="D78" s="20" t="s">
        <v>521</v>
      </c>
      <c r="E78" s="20" t="s">
        <v>50</v>
      </c>
      <c r="F78" s="61">
        <v>42982</v>
      </c>
      <c r="G78" s="61">
        <v>42982</v>
      </c>
      <c r="H78" s="20" t="s">
        <v>482</v>
      </c>
      <c r="I78" s="62" t="s">
        <v>676</v>
      </c>
      <c r="J78" s="23">
        <v>80990</v>
      </c>
      <c r="K78" s="23">
        <v>0</v>
      </c>
      <c r="L78" s="23">
        <v>80990</v>
      </c>
      <c r="M78" s="23">
        <v>0</v>
      </c>
    </row>
    <row r="79" spans="1:13" x14ac:dyDescent="0.2">
      <c r="A79" s="22" t="s">
        <v>677</v>
      </c>
      <c r="B79" s="20" t="s">
        <v>678</v>
      </c>
      <c r="C79" s="60" t="s">
        <v>520</v>
      </c>
      <c r="D79" s="20" t="s">
        <v>548</v>
      </c>
      <c r="E79" s="20" t="s">
        <v>48</v>
      </c>
      <c r="F79" s="61">
        <v>43118</v>
      </c>
      <c r="G79" s="61">
        <v>43118</v>
      </c>
      <c r="H79" s="20" t="s">
        <v>482</v>
      </c>
      <c r="I79" s="62" t="s">
        <v>522</v>
      </c>
      <c r="J79" s="23">
        <v>186644</v>
      </c>
      <c r="K79" s="23">
        <v>0</v>
      </c>
      <c r="L79" s="23">
        <v>116827</v>
      </c>
      <c r="M79" s="23">
        <v>69817</v>
      </c>
    </row>
    <row r="80" spans="1:13" x14ac:dyDescent="0.2">
      <c r="A80" s="22" t="s">
        <v>679</v>
      </c>
      <c r="B80" s="20" t="s">
        <v>680</v>
      </c>
      <c r="C80" s="60" t="s">
        <v>520</v>
      </c>
      <c r="D80" s="20" t="s">
        <v>548</v>
      </c>
      <c r="E80" s="20" t="s">
        <v>48</v>
      </c>
      <c r="F80" s="61">
        <v>43131</v>
      </c>
      <c r="G80" s="61">
        <v>43131</v>
      </c>
      <c r="H80" s="20" t="s">
        <v>482</v>
      </c>
      <c r="I80" s="62" t="s">
        <v>522</v>
      </c>
      <c r="J80" s="23">
        <v>6995387</v>
      </c>
      <c r="K80" s="23">
        <v>0</v>
      </c>
      <c r="L80" s="23">
        <v>4355358</v>
      </c>
      <c r="M80" s="23">
        <v>2640029</v>
      </c>
    </row>
    <row r="81" spans="1:13" x14ac:dyDescent="0.2">
      <c r="A81" s="22" t="s">
        <v>681</v>
      </c>
      <c r="B81" s="20" t="s">
        <v>680</v>
      </c>
      <c r="C81" s="60" t="s">
        <v>520</v>
      </c>
      <c r="D81" s="20" t="s">
        <v>548</v>
      </c>
      <c r="E81" s="20" t="s">
        <v>48</v>
      </c>
      <c r="F81" s="61">
        <v>43145</v>
      </c>
      <c r="G81" s="61">
        <v>43145</v>
      </c>
      <c r="H81" s="20" t="s">
        <v>482</v>
      </c>
      <c r="I81" s="62" t="s">
        <v>522</v>
      </c>
      <c r="J81" s="23">
        <v>6147035</v>
      </c>
      <c r="K81" s="23">
        <v>0</v>
      </c>
      <c r="L81" s="23">
        <v>3805946</v>
      </c>
      <c r="M81" s="23">
        <v>2341089</v>
      </c>
    </row>
    <row r="82" spans="1:13" x14ac:dyDescent="0.2">
      <c r="A82" s="22" t="s">
        <v>682</v>
      </c>
      <c r="B82" s="20" t="s">
        <v>683</v>
      </c>
      <c r="C82" s="60" t="s">
        <v>520</v>
      </c>
      <c r="D82" s="20" t="s">
        <v>521</v>
      </c>
      <c r="E82" s="20" t="s">
        <v>50</v>
      </c>
      <c r="F82" s="61">
        <v>43150</v>
      </c>
      <c r="G82" s="61">
        <v>43150</v>
      </c>
      <c r="H82" s="20" t="s">
        <v>482</v>
      </c>
      <c r="I82" s="62" t="s">
        <v>643</v>
      </c>
      <c r="J82" s="23">
        <v>293000</v>
      </c>
      <c r="K82" s="23">
        <v>0</v>
      </c>
      <c r="L82" s="23">
        <v>291672</v>
      </c>
      <c r="M82" s="23">
        <v>1328</v>
      </c>
    </row>
    <row r="83" spans="1:13" x14ac:dyDescent="0.2">
      <c r="A83" s="22" t="s">
        <v>684</v>
      </c>
      <c r="B83" s="20" t="s">
        <v>685</v>
      </c>
      <c r="C83" s="60" t="s">
        <v>595</v>
      </c>
      <c r="D83" s="20" t="s">
        <v>548</v>
      </c>
      <c r="E83" s="20" t="s">
        <v>48</v>
      </c>
      <c r="F83" s="61">
        <v>43153</v>
      </c>
      <c r="G83" s="61">
        <v>43153</v>
      </c>
      <c r="H83" s="20" t="s">
        <v>482</v>
      </c>
      <c r="I83" s="62" t="s">
        <v>522</v>
      </c>
      <c r="J83" s="23">
        <v>330559</v>
      </c>
      <c r="K83" s="23">
        <v>0</v>
      </c>
      <c r="L83" s="23">
        <v>204023</v>
      </c>
      <c r="M83" s="23">
        <v>126536</v>
      </c>
    </row>
    <row r="84" spans="1:13" x14ac:dyDescent="0.2">
      <c r="A84" s="22" t="s">
        <v>686</v>
      </c>
      <c r="B84" s="20" t="s">
        <v>687</v>
      </c>
      <c r="C84" s="60" t="s">
        <v>520</v>
      </c>
      <c r="D84" s="20" t="s">
        <v>548</v>
      </c>
      <c r="E84" s="20" t="s">
        <v>48</v>
      </c>
      <c r="F84" s="61">
        <v>43171</v>
      </c>
      <c r="G84" s="61">
        <v>43171</v>
      </c>
      <c r="H84" s="20" t="s">
        <v>482</v>
      </c>
      <c r="I84" s="62" t="s">
        <v>522</v>
      </c>
      <c r="J84" s="23">
        <v>270000</v>
      </c>
      <c r="K84" s="23">
        <v>0</v>
      </c>
      <c r="L84" s="23">
        <v>165438</v>
      </c>
      <c r="M84" s="23">
        <v>104562</v>
      </c>
    </row>
    <row r="85" spans="1:13" x14ac:dyDescent="0.2">
      <c r="A85" s="22" t="s">
        <v>688</v>
      </c>
      <c r="B85" s="20" t="s">
        <v>689</v>
      </c>
      <c r="C85" s="60" t="s">
        <v>577</v>
      </c>
      <c r="D85" s="20" t="s">
        <v>521</v>
      </c>
      <c r="E85" s="20" t="s">
        <v>50</v>
      </c>
      <c r="F85" s="61">
        <v>43201</v>
      </c>
      <c r="G85" s="61">
        <v>43201</v>
      </c>
      <c r="H85" s="20" t="s">
        <v>482</v>
      </c>
      <c r="I85" s="62" t="s">
        <v>643</v>
      </c>
      <c r="J85" s="23">
        <v>297082</v>
      </c>
      <c r="K85" s="23">
        <v>0</v>
      </c>
      <c r="L85" s="23">
        <v>289766</v>
      </c>
      <c r="M85" s="23">
        <v>7316</v>
      </c>
    </row>
    <row r="86" spans="1:13" x14ac:dyDescent="0.2">
      <c r="A86" s="22" t="s">
        <v>690</v>
      </c>
      <c r="B86" s="20" t="s">
        <v>691</v>
      </c>
      <c r="C86" s="60" t="s">
        <v>577</v>
      </c>
      <c r="D86" s="20" t="s">
        <v>548</v>
      </c>
      <c r="E86" s="20" t="s">
        <v>48</v>
      </c>
      <c r="F86" s="61">
        <v>43207</v>
      </c>
      <c r="G86" s="61">
        <v>43207</v>
      </c>
      <c r="H86" s="20" t="s">
        <v>482</v>
      </c>
      <c r="I86" s="62" t="s">
        <v>522</v>
      </c>
      <c r="J86" s="23">
        <v>6179401</v>
      </c>
      <c r="K86" s="23">
        <v>0</v>
      </c>
      <c r="L86" s="23">
        <v>3731505</v>
      </c>
      <c r="M86" s="23">
        <v>2447896</v>
      </c>
    </row>
    <row r="87" spans="1:13" x14ac:dyDescent="0.2">
      <c r="A87" s="22" t="s">
        <v>692</v>
      </c>
      <c r="B87" s="20" t="s">
        <v>693</v>
      </c>
      <c r="C87" s="60" t="s">
        <v>520</v>
      </c>
      <c r="D87" s="20" t="s">
        <v>521</v>
      </c>
      <c r="E87" s="20" t="s">
        <v>50</v>
      </c>
      <c r="F87" s="61">
        <v>43216</v>
      </c>
      <c r="G87" s="61">
        <v>43216</v>
      </c>
      <c r="H87" s="20" t="s">
        <v>482</v>
      </c>
      <c r="I87" s="62" t="s">
        <v>643</v>
      </c>
      <c r="J87" s="23">
        <v>120650</v>
      </c>
      <c r="K87" s="23">
        <v>0</v>
      </c>
      <c r="L87" s="23">
        <v>116960</v>
      </c>
      <c r="M87" s="23">
        <v>3690</v>
      </c>
    </row>
    <row r="88" spans="1:13" x14ac:dyDescent="0.2">
      <c r="A88" s="22" t="s">
        <v>694</v>
      </c>
      <c r="B88" s="20" t="s">
        <v>695</v>
      </c>
      <c r="C88" s="60" t="s">
        <v>520</v>
      </c>
      <c r="D88" s="20" t="s">
        <v>663</v>
      </c>
      <c r="E88" s="20" t="s">
        <v>52</v>
      </c>
      <c r="F88" s="61">
        <v>43216</v>
      </c>
      <c r="G88" s="61">
        <v>43216</v>
      </c>
      <c r="H88" s="20" t="s">
        <v>482</v>
      </c>
      <c r="I88" s="62" t="s">
        <v>643</v>
      </c>
      <c r="J88" s="23">
        <v>199000</v>
      </c>
      <c r="K88" s="23">
        <v>0</v>
      </c>
      <c r="L88" s="23">
        <v>192910</v>
      </c>
      <c r="M88" s="23">
        <v>6090</v>
      </c>
    </row>
    <row r="89" spans="1:13" x14ac:dyDescent="0.2">
      <c r="A89" s="22" t="s">
        <v>696</v>
      </c>
      <c r="B89" s="20" t="s">
        <v>697</v>
      </c>
      <c r="C89" s="60" t="s">
        <v>520</v>
      </c>
      <c r="D89" s="20" t="s">
        <v>642</v>
      </c>
      <c r="E89" s="20" t="s">
        <v>42</v>
      </c>
      <c r="F89" s="61">
        <v>43304</v>
      </c>
      <c r="G89" s="61">
        <v>43304</v>
      </c>
      <c r="H89" s="20" t="s">
        <v>482</v>
      </c>
      <c r="I89" s="62" t="s">
        <v>643</v>
      </c>
      <c r="J89" s="23">
        <v>118180</v>
      </c>
      <c r="K89" s="23">
        <v>0</v>
      </c>
      <c r="L89" s="23">
        <v>110402</v>
      </c>
      <c r="M89" s="23">
        <v>7778</v>
      </c>
    </row>
    <row r="90" spans="1:13" x14ac:dyDescent="0.2">
      <c r="A90" s="22" t="s">
        <v>698</v>
      </c>
      <c r="B90" s="20" t="s">
        <v>699</v>
      </c>
      <c r="C90" s="60" t="s">
        <v>520</v>
      </c>
      <c r="D90" s="20" t="s">
        <v>642</v>
      </c>
      <c r="E90" s="20" t="s">
        <v>42</v>
      </c>
      <c r="F90" s="61">
        <v>43314</v>
      </c>
      <c r="G90" s="61">
        <v>43314</v>
      </c>
      <c r="H90" s="20" t="s">
        <v>482</v>
      </c>
      <c r="I90" s="62" t="s">
        <v>643</v>
      </c>
      <c r="J90" s="23">
        <v>144526</v>
      </c>
      <c r="K90" s="23">
        <v>0</v>
      </c>
      <c r="L90" s="23">
        <v>134464</v>
      </c>
      <c r="M90" s="23">
        <v>10062</v>
      </c>
    </row>
    <row r="91" spans="1:13" x14ac:dyDescent="0.2">
      <c r="A91" s="22" t="s">
        <v>700</v>
      </c>
      <c r="B91" s="20" t="s">
        <v>701</v>
      </c>
      <c r="C91" s="60" t="s">
        <v>520</v>
      </c>
      <c r="D91" s="20" t="s">
        <v>521</v>
      </c>
      <c r="E91" s="20" t="s">
        <v>50</v>
      </c>
      <c r="F91" s="61">
        <v>43328</v>
      </c>
      <c r="G91" s="61">
        <v>43328</v>
      </c>
      <c r="H91" s="20" t="s">
        <v>482</v>
      </c>
      <c r="I91" s="62" t="s">
        <v>643</v>
      </c>
      <c r="J91" s="23">
        <v>1216660</v>
      </c>
      <c r="K91" s="23">
        <v>0</v>
      </c>
      <c r="L91" s="23">
        <v>1125179</v>
      </c>
      <c r="M91" s="23">
        <v>91481</v>
      </c>
    </row>
    <row r="92" spans="1:13" x14ac:dyDescent="0.2">
      <c r="A92" s="22" t="s">
        <v>702</v>
      </c>
      <c r="B92" s="20" t="s">
        <v>703</v>
      </c>
      <c r="C92" s="60" t="s">
        <v>520</v>
      </c>
      <c r="D92" s="20" t="s">
        <v>521</v>
      </c>
      <c r="E92" s="20" t="s">
        <v>50</v>
      </c>
      <c r="F92" s="61">
        <v>43401</v>
      </c>
      <c r="G92" s="61">
        <v>43401</v>
      </c>
      <c r="H92" s="20" t="s">
        <v>482</v>
      </c>
      <c r="I92" s="62" t="s">
        <v>676</v>
      </c>
      <c r="J92" s="23">
        <v>435000</v>
      </c>
      <c r="K92" s="23">
        <v>0</v>
      </c>
      <c r="L92" s="23">
        <v>435000</v>
      </c>
      <c r="M92" s="23">
        <v>0</v>
      </c>
    </row>
    <row r="93" spans="1:13" x14ac:dyDescent="0.2">
      <c r="A93" s="22" t="s">
        <v>704</v>
      </c>
      <c r="B93" s="20" t="s">
        <v>705</v>
      </c>
      <c r="C93" s="60" t="s">
        <v>520</v>
      </c>
      <c r="D93" s="20" t="s">
        <v>521</v>
      </c>
      <c r="E93" s="20" t="s">
        <v>50</v>
      </c>
      <c r="F93" s="61">
        <v>43404</v>
      </c>
      <c r="G93" s="61">
        <v>43404</v>
      </c>
      <c r="H93" s="20" t="s">
        <v>482</v>
      </c>
      <c r="I93" s="62" t="s">
        <v>643</v>
      </c>
      <c r="J93" s="23">
        <v>193410</v>
      </c>
      <c r="K93" s="23">
        <v>0</v>
      </c>
      <c r="L93" s="23">
        <v>173030</v>
      </c>
      <c r="M93" s="23">
        <v>20380</v>
      </c>
    </row>
    <row r="94" spans="1:13" x14ac:dyDescent="0.2">
      <c r="A94" s="22" t="s">
        <v>706</v>
      </c>
      <c r="B94" s="20" t="s">
        <v>707</v>
      </c>
      <c r="C94" s="60" t="s">
        <v>520</v>
      </c>
      <c r="D94" s="20" t="s">
        <v>521</v>
      </c>
      <c r="E94" s="20" t="s">
        <v>50</v>
      </c>
      <c r="F94" s="61">
        <v>43529</v>
      </c>
      <c r="G94" s="61">
        <v>43529</v>
      </c>
      <c r="H94" s="20" t="s">
        <v>482</v>
      </c>
      <c r="I94" s="62" t="s">
        <v>643</v>
      </c>
      <c r="J94" s="23">
        <v>5769817</v>
      </c>
      <c r="K94" s="23">
        <v>0</v>
      </c>
      <c r="L94" s="23">
        <v>4707486</v>
      </c>
      <c r="M94" s="23">
        <v>1062331</v>
      </c>
    </row>
    <row r="95" spans="1:13" x14ac:dyDescent="0.2">
      <c r="A95" s="22" t="s">
        <v>708</v>
      </c>
      <c r="B95" s="20" t="s">
        <v>709</v>
      </c>
      <c r="C95" s="60" t="s">
        <v>710</v>
      </c>
      <c r="D95" s="20" t="s">
        <v>521</v>
      </c>
      <c r="E95" s="20" t="s">
        <v>50</v>
      </c>
      <c r="F95" s="61">
        <v>43549</v>
      </c>
      <c r="G95" s="61">
        <v>43549</v>
      </c>
      <c r="H95" s="20" t="s">
        <v>482</v>
      </c>
      <c r="I95" s="62" t="s">
        <v>643</v>
      </c>
      <c r="J95" s="23">
        <v>14922383</v>
      </c>
      <c r="K95" s="23">
        <v>0</v>
      </c>
      <c r="L95" s="23">
        <v>12324963</v>
      </c>
      <c r="M95" s="23">
        <v>2597420</v>
      </c>
    </row>
    <row r="96" spans="1:13" x14ac:dyDescent="0.2">
      <c r="A96" s="22" t="s">
        <v>711</v>
      </c>
      <c r="B96" s="20" t="s">
        <v>712</v>
      </c>
      <c r="C96" s="60" t="s">
        <v>577</v>
      </c>
      <c r="D96" s="20" t="s">
        <v>521</v>
      </c>
      <c r="E96" s="20" t="s">
        <v>50</v>
      </c>
      <c r="F96" s="61">
        <v>43549</v>
      </c>
      <c r="G96" s="61">
        <v>43549</v>
      </c>
      <c r="H96" s="20" t="s">
        <v>482</v>
      </c>
      <c r="I96" s="62" t="s">
        <v>643</v>
      </c>
      <c r="J96" s="23">
        <v>1169242</v>
      </c>
      <c r="K96" s="23">
        <v>0</v>
      </c>
      <c r="L96" s="23">
        <v>813213</v>
      </c>
      <c r="M96" s="23">
        <v>356029</v>
      </c>
    </row>
    <row r="97" spans="1:13" x14ac:dyDescent="0.2">
      <c r="A97" s="22" t="s">
        <v>713</v>
      </c>
      <c r="B97" s="20" t="s">
        <v>714</v>
      </c>
      <c r="C97" s="60" t="s">
        <v>551</v>
      </c>
      <c r="D97" s="20" t="s">
        <v>521</v>
      </c>
      <c r="E97" s="20" t="s">
        <v>50</v>
      </c>
      <c r="F97" s="61">
        <v>43549</v>
      </c>
      <c r="G97" s="61">
        <v>43549</v>
      </c>
      <c r="H97" s="20" t="s">
        <v>482</v>
      </c>
      <c r="I97" s="62" t="s">
        <v>643</v>
      </c>
      <c r="J97" s="23">
        <v>2778967</v>
      </c>
      <c r="K97" s="23">
        <v>0</v>
      </c>
      <c r="L97" s="23">
        <v>2160600</v>
      </c>
      <c r="M97" s="23">
        <v>618367</v>
      </c>
    </row>
    <row r="98" spans="1:13" x14ac:dyDescent="0.2">
      <c r="A98" s="22" t="s">
        <v>715</v>
      </c>
      <c r="B98" s="20" t="s">
        <v>716</v>
      </c>
      <c r="C98" s="60" t="s">
        <v>520</v>
      </c>
      <c r="D98" s="20" t="s">
        <v>663</v>
      </c>
      <c r="E98" s="20" t="s">
        <v>52</v>
      </c>
      <c r="F98" s="61">
        <v>43558</v>
      </c>
      <c r="G98" s="61">
        <v>43558</v>
      </c>
      <c r="H98" s="20" t="s">
        <v>482</v>
      </c>
      <c r="I98" s="62" t="s">
        <v>643</v>
      </c>
      <c r="J98" s="23">
        <v>14909800</v>
      </c>
      <c r="K98" s="23">
        <v>0</v>
      </c>
      <c r="L98" s="23">
        <v>12426606</v>
      </c>
      <c r="M98" s="23">
        <v>2483194</v>
      </c>
    </row>
    <row r="99" spans="1:13" x14ac:dyDescent="0.2">
      <c r="A99" s="22" t="s">
        <v>717</v>
      </c>
      <c r="B99" s="20" t="s">
        <v>718</v>
      </c>
      <c r="C99" s="60" t="s">
        <v>520</v>
      </c>
      <c r="D99" s="20" t="s">
        <v>521</v>
      </c>
      <c r="E99" s="20" t="s">
        <v>50</v>
      </c>
      <c r="F99" s="61">
        <v>43619</v>
      </c>
      <c r="G99" s="61">
        <v>43619</v>
      </c>
      <c r="H99" s="20" t="s">
        <v>482</v>
      </c>
      <c r="I99" s="62" t="s">
        <v>643</v>
      </c>
      <c r="J99" s="23">
        <v>2638031</v>
      </c>
      <c r="K99" s="23">
        <v>0</v>
      </c>
      <c r="L99" s="23">
        <v>1472699</v>
      </c>
      <c r="M99" s="23">
        <v>1165332</v>
      </c>
    </row>
    <row r="100" spans="1:13" x14ac:dyDescent="0.2">
      <c r="A100" s="22" t="s">
        <v>719</v>
      </c>
      <c r="B100" s="20" t="s">
        <v>720</v>
      </c>
      <c r="C100" s="60" t="s">
        <v>577</v>
      </c>
      <c r="D100" s="20" t="s">
        <v>663</v>
      </c>
      <c r="E100" s="20" t="s">
        <v>52</v>
      </c>
      <c r="F100" s="61">
        <v>43630</v>
      </c>
      <c r="G100" s="61">
        <v>43630</v>
      </c>
      <c r="H100" s="20" t="s">
        <v>482</v>
      </c>
      <c r="I100" s="62" t="s">
        <v>643</v>
      </c>
      <c r="J100" s="23">
        <v>1800000</v>
      </c>
      <c r="K100" s="23">
        <v>0</v>
      </c>
      <c r="L100" s="23">
        <v>1448727</v>
      </c>
      <c r="M100" s="23">
        <v>351273</v>
      </c>
    </row>
    <row r="101" spans="1:13" x14ac:dyDescent="0.2">
      <c r="A101" s="22" t="s">
        <v>721</v>
      </c>
      <c r="B101" s="20" t="s">
        <v>722</v>
      </c>
      <c r="C101" s="60" t="s">
        <v>595</v>
      </c>
      <c r="D101" s="20" t="s">
        <v>521</v>
      </c>
      <c r="E101" s="20" t="s">
        <v>50</v>
      </c>
      <c r="F101" s="61">
        <v>43643</v>
      </c>
      <c r="G101" s="61">
        <v>43643</v>
      </c>
      <c r="H101" s="20" t="s">
        <v>482</v>
      </c>
      <c r="I101" s="62" t="s">
        <v>676</v>
      </c>
      <c r="J101" s="23">
        <v>299700</v>
      </c>
      <c r="K101" s="23">
        <v>0</v>
      </c>
      <c r="L101" s="23">
        <v>299700</v>
      </c>
      <c r="M101" s="23">
        <v>0</v>
      </c>
    </row>
    <row r="102" spans="1:13" x14ac:dyDescent="0.2">
      <c r="A102" s="22" t="s">
        <v>723</v>
      </c>
      <c r="B102" s="20" t="s">
        <v>724</v>
      </c>
      <c r="C102" s="60" t="s">
        <v>520</v>
      </c>
      <c r="D102" s="20" t="s">
        <v>548</v>
      </c>
      <c r="E102" s="20" t="s">
        <v>48</v>
      </c>
      <c r="F102" s="61">
        <v>43774</v>
      </c>
      <c r="G102" s="61">
        <v>43774</v>
      </c>
      <c r="H102" s="20" t="s">
        <v>482</v>
      </c>
      <c r="I102" s="62" t="s">
        <v>643</v>
      </c>
      <c r="J102" s="23">
        <v>979989</v>
      </c>
      <c r="K102" s="23">
        <v>0</v>
      </c>
      <c r="L102" s="23">
        <v>623031</v>
      </c>
      <c r="M102" s="23">
        <v>356958</v>
      </c>
    </row>
    <row r="103" spans="1:13" x14ac:dyDescent="0.2">
      <c r="A103" s="22" t="s">
        <v>725</v>
      </c>
      <c r="B103" s="20" t="s">
        <v>726</v>
      </c>
      <c r="C103" s="60" t="s">
        <v>520</v>
      </c>
      <c r="D103" s="20" t="s">
        <v>548</v>
      </c>
      <c r="E103" s="20" t="s">
        <v>48</v>
      </c>
      <c r="F103" s="61">
        <v>43774</v>
      </c>
      <c r="G103" s="61">
        <v>43774</v>
      </c>
      <c r="H103" s="20" t="s">
        <v>482</v>
      </c>
      <c r="I103" s="62" t="s">
        <v>643</v>
      </c>
      <c r="J103" s="23">
        <v>903789</v>
      </c>
      <c r="K103" s="23">
        <v>0</v>
      </c>
      <c r="L103" s="23">
        <v>566062</v>
      </c>
      <c r="M103" s="23">
        <v>337727</v>
      </c>
    </row>
    <row r="104" spans="1:13" x14ac:dyDescent="0.2">
      <c r="A104" s="22" t="s">
        <v>727</v>
      </c>
      <c r="B104" s="20" t="s">
        <v>728</v>
      </c>
      <c r="C104" s="60" t="s">
        <v>520</v>
      </c>
      <c r="D104" s="20" t="s">
        <v>548</v>
      </c>
      <c r="E104" s="20" t="s">
        <v>48</v>
      </c>
      <c r="F104" s="61">
        <v>43774</v>
      </c>
      <c r="G104" s="61">
        <v>43774</v>
      </c>
      <c r="H104" s="20" t="s">
        <v>482</v>
      </c>
      <c r="I104" s="62" t="s">
        <v>643</v>
      </c>
      <c r="J104" s="23">
        <v>979989</v>
      </c>
      <c r="K104" s="23">
        <v>0</v>
      </c>
      <c r="L104" s="23">
        <v>623031</v>
      </c>
      <c r="M104" s="23">
        <v>356958</v>
      </c>
    </row>
    <row r="105" spans="1:13" x14ac:dyDescent="0.2">
      <c r="A105" s="22" t="s">
        <v>729</v>
      </c>
      <c r="B105" s="20" t="s">
        <v>728</v>
      </c>
      <c r="C105" s="60" t="s">
        <v>520</v>
      </c>
      <c r="D105" s="20" t="s">
        <v>548</v>
      </c>
      <c r="E105" s="20" t="s">
        <v>48</v>
      </c>
      <c r="F105" s="61">
        <v>43774</v>
      </c>
      <c r="G105" s="61">
        <v>43774</v>
      </c>
      <c r="H105" s="20" t="s">
        <v>482</v>
      </c>
      <c r="I105" s="62" t="s">
        <v>643</v>
      </c>
      <c r="J105" s="23">
        <v>979989</v>
      </c>
      <c r="K105" s="23">
        <v>0</v>
      </c>
      <c r="L105" s="23">
        <v>623031</v>
      </c>
      <c r="M105" s="23">
        <v>356958</v>
      </c>
    </row>
    <row r="106" spans="1:13" x14ac:dyDescent="0.2">
      <c r="A106" s="22" t="s">
        <v>730</v>
      </c>
      <c r="B106" s="20" t="s">
        <v>731</v>
      </c>
      <c r="C106" s="60" t="s">
        <v>520</v>
      </c>
      <c r="D106" s="20" t="s">
        <v>548</v>
      </c>
      <c r="E106" s="20" t="s">
        <v>48</v>
      </c>
      <c r="F106" s="61">
        <v>43774</v>
      </c>
      <c r="G106" s="61">
        <v>43774</v>
      </c>
      <c r="H106" s="20" t="s">
        <v>482</v>
      </c>
      <c r="I106" s="62" t="s">
        <v>643</v>
      </c>
      <c r="J106" s="23">
        <v>979989</v>
      </c>
      <c r="K106" s="23">
        <v>0</v>
      </c>
      <c r="L106" s="23">
        <v>623031</v>
      </c>
      <c r="M106" s="23">
        <v>356958</v>
      </c>
    </row>
    <row r="107" spans="1:13" x14ac:dyDescent="0.2">
      <c r="A107" s="22" t="s">
        <v>732</v>
      </c>
      <c r="B107" s="20" t="s">
        <v>733</v>
      </c>
      <c r="C107" s="60" t="s">
        <v>520</v>
      </c>
      <c r="D107" s="20" t="s">
        <v>548</v>
      </c>
      <c r="E107" s="20" t="s">
        <v>48</v>
      </c>
      <c r="F107" s="61">
        <v>43774</v>
      </c>
      <c r="G107" s="61">
        <v>43774</v>
      </c>
      <c r="H107" s="20" t="s">
        <v>482</v>
      </c>
      <c r="I107" s="62" t="s">
        <v>643</v>
      </c>
      <c r="J107" s="23">
        <v>1090479</v>
      </c>
      <c r="K107" s="23">
        <v>0</v>
      </c>
      <c r="L107" s="23">
        <v>705644</v>
      </c>
      <c r="M107" s="23">
        <v>384835</v>
      </c>
    </row>
    <row r="108" spans="1:13" x14ac:dyDescent="0.2">
      <c r="A108" s="22" t="s">
        <v>734</v>
      </c>
      <c r="B108" s="20" t="s">
        <v>735</v>
      </c>
      <c r="C108" s="60" t="s">
        <v>520</v>
      </c>
      <c r="D108" s="20" t="s">
        <v>548</v>
      </c>
      <c r="E108" s="20" t="s">
        <v>48</v>
      </c>
      <c r="F108" s="61">
        <v>43774</v>
      </c>
      <c r="G108" s="61">
        <v>43774</v>
      </c>
      <c r="H108" s="20" t="s">
        <v>482</v>
      </c>
      <c r="I108" s="62" t="s">
        <v>643</v>
      </c>
      <c r="J108" s="23">
        <v>1140639</v>
      </c>
      <c r="K108" s="23">
        <v>0</v>
      </c>
      <c r="L108" s="23">
        <v>741660</v>
      </c>
      <c r="M108" s="23">
        <v>398979</v>
      </c>
    </row>
    <row r="109" spans="1:13" x14ac:dyDescent="0.2">
      <c r="A109" s="22" t="s">
        <v>736</v>
      </c>
      <c r="B109" s="20" t="s">
        <v>737</v>
      </c>
      <c r="C109" s="60" t="s">
        <v>520</v>
      </c>
      <c r="D109" s="20" t="s">
        <v>548</v>
      </c>
      <c r="E109" s="20" t="s">
        <v>48</v>
      </c>
      <c r="F109" s="61">
        <v>43774</v>
      </c>
      <c r="G109" s="61">
        <v>43774</v>
      </c>
      <c r="H109" s="20" t="s">
        <v>482</v>
      </c>
      <c r="I109" s="62" t="s">
        <v>643</v>
      </c>
      <c r="J109" s="23">
        <v>1100639</v>
      </c>
      <c r="K109" s="23">
        <v>0</v>
      </c>
      <c r="L109" s="23">
        <v>713230</v>
      </c>
      <c r="M109" s="23">
        <v>387409</v>
      </c>
    </row>
    <row r="110" spans="1:13" x14ac:dyDescent="0.2">
      <c r="A110" s="22" t="s">
        <v>738</v>
      </c>
      <c r="B110" s="20" t="s">
        <v>739</v>
      </c>
      <c r="C110" s="60" t="s">
        <v>520</v>
      </c>
      <c r="D110" s="20" t="s">
        <v>548</v>
      </c>
      <c r="E110" s="20" t="s">
        <v>48</v>
      </c>
      <c r="F110" s="61">
        <v>43774</v>
      </c>
      <c r="G110" s="61">
        <v>43774</v>
      </c>
      <c r="H110" s="20" t="s">
        <v>482</v>
      </c>
      <c r="I110" s="62" t="s">
        <v>643</v>
      </c>
      <c r="J110" s="23">
        <v>1070159</v>
      </c>
      <c r="K110" s="23">
        <v>0</v>
      </c>
      <c r="L110" s="23">
        <v>690460</v>
      </c>
      <c r="M110" s="23">
        <v>379699</v>
      </c>
    </row>
    <row r="111" spans="1:13" x14ac:dyDescent="0.2">
      <c r="A111" s="22" t="s">
        <v>740</v>
      </c>
      <c r="B111" s="20" t="s">
        <v>741</v>
      </c>
      <c r="C111" s="60" t="s">
        <v>566</v>
      </c>
      <c r="D111" s="20" t="s">
        <v>548</v>
      </c>
      <c r="E111" s="20" t="s">
        <v>48</v>
      </c>
      <c r="F111" s="61">
        <v>43774</v>
      </c>
      <c r="G111" s="61">
        <v>43774</v>
      </c>
      <c r="H111" s="20" t="s">
        <v>482</v>
      </c>
      <c r="I111" s="62" t="s">
        <v>643</v>
      </c>
      <c r="J111" s="23">
        <v>2896419</v>
      </c>
      <c r="K111" s="23">
        <v>0</v>
      </c>
      <c r="L111" s="23">
        <v>2055845</v>
      </c>
      <c r="M111" s="23">
        <v>840574</v>
      </c>
    </row>
    <row r="112" spans="1:13" x14ac:dyDescent="0.2">
      <c r="A112" s="22" t="s">
        <v>742</v>
      </c>
      <c r="B112" s="20" t="s">
        <v>743</v>
      </c>
      <c r="C112" s="60" t="s">
        <v>520</v>
      </c>
      <c r="D112" s="20" t="s">
        <v>548</v>
      </c>
      <c r="E112" s="20" t="s">
        <v>48</v>
      </c>
      <c r="F112" s="61">
        <v>43774</v>
      </c>
      <c r="G112" s="61">
        <v>43774</v>
      </c>
      <c r="H112" s="20" t="s">
        <v>482</v>
      </c>
      <c r="I112" s="62" t="s">
        <v>643</v>
      </c>
      <c r="J112" s="23">
        <v>3757572</v>
      </c>
      <c r="K112" s="23">
        <v>0</v>
      </c>
      <c r="L112" s="23">
        <v>2699674</v>
      </c>
      <c r="M112" s="23">
        <v>1057898</v>
      </c>
    </row>
    <row r="113" spans="1:13" x14ac:dyDescent="0.2">
      <c r="A113" s="22" t="s">
        <v>744</v>
      </c>
      <c r="B113" s="20" t="s">
        <v>745</v>
      </c>
      <c r="C113" s="60" t="s">
        <v>520</v>
      </c>
      <c r="D113" s="20" t="s">
        <v>548</v>
      </c>
      <c r="E113" s="20" t="s">
        <v>48</v>
      </c>
      <c r="F113" s="61">
        <v>43774</v>
      </c>
      <c r="G113" s="61">
        <v>43774</v>
      </c>
      <c r="H113" s="20" t="s">
        <v>482</v>
      </c>
      <c r="I113" s="62" t="s">
        <v>643</v>
      </c>
      <c r="J113" s="23">
        <v>2569648</v>
      </c>
      <c r="K113" s="23">
        <v>0</v>
      </c>
      <c r="L113" s="23">
        <v>1811533</v>
      </c>
      <c r="M113" s="23">
        <v>758115</v>
      </c>
    </row>
    <row r="114" spans="1:13" x14ac:dyDescent="0.2">
      <c r="A114" s="22" t="s">
        <v>746</v>
      </c>
      <c r="B114" s="20" t="s">
        <v>747</v>
      </c>
      <c r="C114" s="60" t="s">
        <v>520</v>
      </c>
      <c r="D114" s="20" t="s">
        <v>548</v>
      </c>
      <c r="E114" s="20" t="s">
        <v>48</v>
      </c>
      <c r="F114" s="61">
        <v>43774</v>
      </c>
      <c r="G114" s="61">
        <v>43774</v>
      </c>
      <c r="H114" s="20" t="s">
        <v>482</v>
      </c>
      <c r="I114" s="62" t="s">
        <v>643</v>
      </c>
      <c r="J114" s="23">
        <v>2569648</v>
      </c>
      <c r="K114" s="23">
        <v>0</v>
      </c>
      <c r="L114" s="23">
        <v>1811533</v>
      </c>
      <c r="M114" s="23">
        <v>758115</v>
      </c>
    </row>
    <row r="115" spans="1:13" x14ac:dyDescent="0.2">
      <c r="A115" s="22" t="s">
        <v>748</v>
      </c>
      <c r="B115" s="20" t="s">
        <v>747</v>
      </c>
      <c r="C115" s="60" t="s">
        <v>520</v>
      </c>
      <c r="D115" s="20" t="s">
        <v>548</v>
      </c>
      <c r="E115" s="20" t="s">
        <v>48</v>
      </c>
      <c r="F115" s="61">
        <v>43774</v>
      </c>
      <c r="G115" s="61">
        <v>43774</v>
      </c>
      <c r="H115" s="20" t="s">
        <v>482</v>
      </c>
      <c r="I115" s="62" t="s">
        <v>643</v>
      </c>
      <c r="J115" s="23">
        <v>2569648</v>
      </c>
      <c r="K115" s="23">
        <v>0</v>
      </c>
      <c r="L115" s="23">
        <v>1811533</v>
      </c>
      <c r="M115" s="23">
        <v>758115</v>
      </c>
    </row>
    <row r="116" spans="1:13" x14ac:dyDescent="0.2">
      <c r="A116" s="22" t="s">
        <v>749</v>
      </c>
      <c r="B116" s="20" t="s">
        <v>750</v>
      </c>
      <c r="C116" s="60" t="s">
        <v>520</v>
      </c>
      <c r="D116" s="20" t="s">
        <v>548</v>
      </c>
      <c r="E116" s="20" t="s">
        <v>48</v>
      </c>
      <c r="F116" s="61">
        <v>43774</v>
      </c>
      <c r="G116" s="61">
        <v>43774</v>
      </c>
      <c r="H116" s="20" t="s">
        <v>482</v>
      </c>
      <c r="I116" s="62" t="s">
        <v>643</v>
      </c>
      <c r="J116" s="23">
        <v>2569648</v>
      </c>
      <c r="K116" s="23">
        <v>0</v>
      </c>
      <c r="L116" s="23">
        <v>1811533</v>
      </c>
      <c r="M116" s="23">
        <v>758115</v>
      </c>
    </row>
    <row r="117" spans="1:13" x14ac:dyDescent="0.2">
      <c r="A117" s="22" t="s">
        <v>751</v>
      </c>
      <c r="B117" s="20" t="s">
        <v>752</v>
      </c>
      <c r="C117" s="60" t="s">
        <v>520</v>
      </c>
      <c r="D117" s="20" t="s">
        <v>548</v>
      </c>
      <c r="E117" s="20" t="s">
        <v>48</v>
      </c>
      <c r="F117" s="61">
        <v>43774</v>
      </c>
      <c r="G117" s="61">
        <v>43774</v>
      </c>
      <c r="H117" s="20" t="s">
        <v>482</v>
      </c>
      <c r="I117" s="62" t="s">
        <v>643</v>
      </c>
      <c r="J117" s="23">
        <v>2569648</v>
      </c>
      <c r="K117" s="23">
        <v>0</v>
      </c>
      <c r="L117" s="23">
        <v>1811533</v>
      </c>
      <c r="M117" s="23">
        <v>758115</v>
      </c>
    </row>
    <row r="118" spans="1:13" x14ac:dyDescent="0.2">
      <c r="A118" s="22" t="s">
        <v>753</v>
      </c>
      <c r="B118" s="20" t="s">
        <v>754</v>
      </c>
      <c r="C118" s="60" t="s">
        <v>520</v>
      </c>
      <c r="D118" s="20" t="s">
        <v>548</v>
      </c>
      <c r="E118" s="20" t="s">
        <v>48</v>
      </c>
      <c r="F118" s="61">
        <v>43774</v>
      </c>
      <c r="G118" s="61">
        <v>43774</v>
      </c>
      <c r="H118" s="20" t="s">
        <v>482</v>
      </c>
      <c r="I118" s="62" t="s">
        <v>643</v>
      </c>
      <c r="J118" s="23">
        <v>2569648</v>
      </c>
      <c r="K118" s="23">
        <v>0</v>
      </c>
      <c r="L118" s="23">
        <v>1811533</v>
      </c>
      <c r="M118" s="23">
        <v>758115</v>
      </c>
    </row>
    <row r="119" spans="1:13" x14ac:dyDescent="0.2">
      <c r="A119" s="22" t="s">
        <v>755</v>
      </c>
      <c r="B119" s="20" t="s">
        <v>750</v>
      </c>
      <c r="C119" s="60" t="s">
        <v>520</v>
      </c>
      <c r="D119" s="20" t="s">
        <v>548</v>
      </c>
      <c r="E119" s="20" t="s">
        <v>48</v>
      </c>
      <c r="F119" s="61">
        <v>43774</v>
      </c>
      <c r="G119" s="61">
        <v>43774</v>
      </c>
      <c r="H119" s="20" t="s">
        <v>482</v>
      </c>
      <c r="I119" s="62" t="s">
        <v>643</v>
      </c>
      <c r="J119" s="23">
        <v>2569648</v>
      </c>
      <c r="K119" s="23">
        <v>0</v>
      </c>
      <c r="L119" s="23">
        <v>1811533</v>
      </c>
      <c r="M119" s="23">
        <v>758115</v>
      </c>
    </row>
    <row r="120" spans="1:13" x14ac:dyDescent="0.2">
      <c r="A120" s="22" t="s">
        <v>756</v>
      </c>
      <c r="B120" s="20" t="s">
        <v>757</v>
      </c>
      <c r="C120" s="60" t="s">
        <v>520</v>
      </c>
      <c r="D120" s="20" t="s">
        <v>548</v>
      </c>
      <c r="E120" s="20" t="s">
        <v>48</v>
      </c>
      <c r="F120" s="61">
        <v>43774</v>
      </c>
      <c r="G120" s="61">
        <v>43774</v>
      </c>
      <c r="H120" s="20" t="s">
        <v>482</v>
      </c>
      <c r="I120" s="62" t="s">
        <v>643</v>
      </c>
      <c r="J120" s="23">
        <v>2569648</v>
      </c>
      <c r="K120" s="23">
        <v>0</v>
      </c>
      <c r="L120" s="23">
        <v>1811533</v>
      </c>
      <c r="M120" s="23">
        <v>758115</v>
      </c>
    </row>
    <row r="121" spans="1:13" x14ac:dyDescent="0.2">
      <c r="A121" s="22" t="s">
        <v>758</v>
      </c>
      <c r="B121" s="20" t="s">
        <v>759</v>
      </c>
      <c r="C121" s="60" t="s">
        <v>520</v>
      </c>
      <c r="D121" s="20" t="s">
        <v>548</v>
      </c>
      <c r="E121" s="20" t="s">
        <v>48</v>
      </c>
      <c r="F121" s="61">
        <v>43774</v>
      </c>
      <c r="G121" s="61">
        <v>43774</v>
      </c>
      <c r="H121" s="20" t="s">
        <v>482</v>
      </c>
      <c r="I121" s="62" t="s">
        <v>643</v>
      </c>
      <c r="J121" s="23">
        <v>7889551</v>
      </c>
      <c r="K121" s="23">
        <v>0</v>
      </c>
      <c r="L121" s="23">
        <v>5788929</v>
      </c>
      <c r="M121" s="23">
        <v>2100622</v>
      </c>
    </row>
    <row r="122" spans="1:13" x14ac:dyDescent="0.2">
      <c r="A122" s="22" t="s">
        <v>760</v>
      </c>
      <c r="B122" s="20" t="s">
        <v>761</v>
      </c>
      <c r="C122" s="60" t="s">
        <v>520</v>
      </c>
      <c r="D122" s="20" t="s">
        <v>562</v>
      </c>
      <c r="E122" s="20" t="s">
        <v>40</v>
      </c>
      <c r="F122" s="61">
        <v>43819</v>
      </c>
      <c r="G122" s="61">
        <v>43819</v>
      </c>
      <c r="H122" s="20" t="s">
        <v>482</v>
      </c>
      <c r="I122" s="62" t="s">
        <v>563</v>
      </c>
      <c r="J122" s="23">
        <v>11896434</v>
      </c>
      <c r="K122" s="23">
        <v>0</v>
      </c>
      <c r="L122" s="23">
        <v>11612291</v>
      </c>
      <c r="M122" s="23">
        <v>284143</v>
      </c>
    </row>
    <row r="123" spans="1:13" x14ac:dyDescent="0.2">
      <c r="A123" s="22" t="s">
        <v>762</v>
      </c>
      <c r="B123" s="20" t="s">
        <v>763</v>
      </c>
      <c r="C123" s="60" t="s">
        <v>520</v>
      </c>
      <c r="D123" s="20" t="s">
        <v>562</v>
      </c>
      <c r="E123" s="20" t="s">
        <v>40</v>
      </c>
      <c r="F123" s="61">
        <v>43819</v>
      </c>
      <c r="G123" s="61">
        <v>43819</v>
      </c>
      <c r="H123" s="20" t="s">
        <v>482</v>
      </c>
      <c r="I123" s="62" t="s">
        <v>563</v>
      </c>
      <c r="J123" s="23">
        <v>11937968</v>
      </c>
      <c r="K123" s="23">
        <v>0</v>
      </c>
      <c r="L123" s="23">
        <v>11628898</v>
      </c>
      <c r="M123" s="23">
        <v>309070</v>
      </c>
    </row>
    <row r="124" spans="1:13" x14ac:dyDescent="0.2">
      <c r="A124" s="22" t="s">
        <v>764</v>
      </c>
      <c r="B124" s="20" t="s">
        <v>765</v>
      </c>
      <c r="C124" s="60" t="s">
        <v>520</v>
      </c>
      <c r="D124" s="20" t="s">
        <v>562</v>
      </c>
      <c r="E124" s="20" t="s">
        <v>40</v>
      </c>
      <c r="F124" s="61">
        <v>43819</v>
      </c>
      <c r="G124" s="61">
        <v>43819</v>
      </c>
      <c r="H124" s="20" t="s">
        <v>482</v>
      </c>
      <c r="I124" s="62" t="s">
        <v>563</v>
      </c>
      <c r="J124" s="23">
        <v>11896433</v>
      </c>
      <c r="K124" s="23">
        <v>0</v>
      </c>
      <c r="L124" s="23">
        <v>11612277</v>
      </c>
      <c r="M124" s="23">
        <v>284156</v>
      </c>
    </row>
    <row r="125" spans="1:13" x14ac:dyDescent="0.2">
      <c r="A125" s="22" t="s">
        <v>766</v>
      </c>
      <c r="B125" s="20" t="s">
        <v>767</v>
      </c>
      <c r="C125" s="60" t="s">
        <v>520</v>
      </c>
      <c r="D125" s="20" t="s">
        <v>562</v>
      </c>
      <c r="E125" s="20" t="s">
        <v>40</v>
      </c>
      <c r="F125" s="61">
        <v>43819</v>
      </c>
      <c r="G125" s="61">
        <v>43819</v>
      </c>
      <c r="H125" s="20" t="s">
        <v>482</v>
      </c>
      <c r="I125" s="62" t="s">
        <v>563</v>
      </c>
      <c r="J125" s="23">
        <v>11896433</v>
      </c>
      <c r="K125" s="23">
        <v>0</v>
      </c>
      <c r="L125" s="23">
        <v>11612277</v>
      </c>
      <c r="M125" s="23">
        <v>284156</v>
      </c>
    </row>
    <row r="126" spans="1:13" x14ac:dyDescent="0.2">
      <c r="A126" s="22" t="s">
        <v>768</v>
      </c>
      <c r="B126" s="20" t="s">
        <v>769</v>
      </c>
      <c r="C126" s="60" t="s">
        <v>520</v>
      </c>
      <c r="D126" s="20" t="s">
        <v>562</v>
      </c>
      <c r="E126" s="20" t="s">
        <v>40</v>
      </c>
      <c r="F126" s="61">
        <v>43819</v>
      </c>
      <c r="G126" s="61">
        <v>43819</v>
      </c>
      <c r="H126" s="20" t="s">
        <v>482</v>
      </c>
      <c r="I126" s="62" t="s">
        <v>563</v>
      </c>
      <c r="J126" s="23">
        <v>11904933</v>
      </c>
      <c r="K126" s="23">
        <v>0</v>
      </c>
      <c r="L126" s="23">
        <v>11615684</v>
      </c>
      <c r="M126" s="23">
        <v>289249</v>
      </c>
    </row>
    <row r="127" spans="1:13" x14ac:dyDescent="0.2">
      <c r="A127" s="22" t="s">
        <v>770</v>
      </c>
      <c r="B127" s="20" t="s">
        <v>771</v>
      </c>
      <c r="C127" s="60" t="s">
        <v>520</v>
      </c>
      <c r="D127" s="20" t="s">
        <v>562</v>
      </c>
      <c r="E127" s="20" t="s">
        <v>40</v>
      </c>
      <c r="F127" s="61">
        <v>43819</v>
      </c>
      <c r="G127" s="61">
        <v>43819</v>
      </c>
      <c r="H127" s="20" t="s">
        <v>482</v>
      </c>
      <c r="I127" s="62" t="s">
        <v>563</v>
      </c>
      <c r="J127" s="23">
        <v>11896433</v>
      </c>
      <c r="K127" s="23">
        <v>0</v>
      </c>
      <c r="L127" s="23">
        <v>11612277</v>
      </c>
      <c r="M127" s="23">
        <v>284156</v>
      </c>
    </row>
    <row r="128" spans="1:13" x14ac:dyDescent="0.2">
      <c r="A128" s="22" t="s">
        <v>772</v>
      </c>
      <c r="B128" s="20" t="s">
        <v>773</v>
      </c>
      <c r="C128" s="60" t="s">
        <v>520</v>
      </c>
      <c r="D128" s="20" t="s">
        <v>562</v>
      </c>
      <c r="E128" s="20" t="s">
        <v>40</v>
      </c>
      <c r="F128" s="61">
        <v>43819</v>
      </c>
      <c r="G128" s="61">
        <v>43819</v>
      </c>
      <c r="H128" s="20" t="s">
        <v>482</v>
      </c>
      <c r="I128" s="62" t="s">
        <v>563</v>
      </c>
      <c r="J128" s="23">
        <v>11904933</v>
      </c>
      <c r="K128" s="23">
        <v>0</v>
      </c>
      <c r="L128" s="23">
        <v>11615684</v>
      </c>
      <c r="M128" s="23">
        <v>289249</v>
      </c>
    </row>
    <row r="129" spans="1:13" x14ac:dyDescent="0.2">
      <c r="A129" s="22" t="s">
        <v>774</v>
      </c>
      <c r="B129" s="20" t="s">
        <v>775</v>
      </c>
      <c r="C129" s="60" t="s">
        <v>520</v>
      </c>
      <c r="D129" s="20" t="s">
        <v>562</v>
      </c>
      <c r="E129" s="20" t="s">
        <v>40</v>
      </c>
      <c r="F129" s="61">
        <v>43819</v>
      </c>
      <c r="G129" s="61">
        <v>43819</v>
      </c>
      <c r="H129" s="20" t="s">
        <v>482</v>
      </c>
      <c r="I129" s="62" t="s">
        <v>563</v>
      </c>
      <c r="J129" s="23">
        <v>9776357</v>
      </c>
      <c r="K129" s="23">
        <v>0</v>
      </c>
      <c r="L129" s="23">
        <v>9478268</v>
      </c>
      <c r="M129" s="23">
        <v>298089</v>
      </c>
    </row>
    <row r="130" spans="1:13" x14ac:dyDescent="0.2">
      <c r="A130" s="22" t="s">
        <v>776</v>
      </c>
      <c r="B130" s="20" t="s">
        <v>777</v>
      </c>
      <c r="C130" s="60" t="s">
        <v>520</v>
      </c>
      <c r="D130" s="20" t="s">
        <v>562</v>
      </c>
      <c r="E130" s="20" t="s">
        <v>40</v>
      </c>
      <c r="F130" s="61">
        <v>43819</v>
      </c>
      <c r="G130" s="61">
        <v>43819</v>
      </c>
      <c r="H130" s="20" t="s">
        <v>482</v>
      </c>
      <c r="I130" s="62" t="s">
        <v>563</v>
      </c>
      <c r="J130" s="23">
        <v>9784857</v>
      </c>
      <c r="K130" s="23">
        <v>0</v>
      </c>
      <c r="L130" s="23">
        <v>9481672</v>
      </c>
      <c r="M130" s="23">
        <v>303185</v>
      </c>
    </row>
    <row r="131" spans="1:13" x14ac:dyDescent="0.2">
      <c r="A131" s="22" t="s">
        <v>778</v>
      </c>
      <c r="B131" s="20" t="s">
        <v>779</v>
      </c>
      <c r="C131" s="60" t="s">
        <v>520</v>
      </c>
      <c r="D131" s="20" t="s">
        <v>521</v>
      </c>
      <c r="E131" s="20" t="s">
        <v>50</v>
      </c>
      <c r="F131" s="61">
        <v>43587</v>
      </c>
      <c r="G131" s="61">
        <v>43587</v>
      </c>
      <c r="H131" s="20" t="s">
        <v>482</v>
      </c>
      <c r="I131" s="62" t="s">
        <v>643</v>
      </c>
      <c r="J131" s="23">
        <v>20175834</v>
      </c>
      <c r="K131" s="23">
        <v>0</v>
      </c>
      <c r="L131" s="23">
        <v>15998369</v>
      </c>
      <c r="M131" s="23">
        <v>4177465</v>
      </c>
    </row>
    <row r="132" spans="1:13" x14ac:dyDescent="0.2">
      <c r="A132" s="22" t="s">
        <v>780</v>
      </c>
      <c r="B132" s="20" t="s">
        <v>781</v>
      </c>
      <c r="C132" s="60" t="s">
        <v>520</v>
      </c>
      <c r="D132" s="20" t="s">
        <v>548</v>
      </c>
      <c r="E132" s="20" t="s">
        <v>48</v>
      </c>
      <c r="F132" s="61">
        <v>43838</v>
      </c>
      <c r="G132" s="61">
        <v>43838</v>
      </c>
      <c r="H132" s="20" t="s">
        <v>482</v>
      </c>
      <c r="I132" s="62" t="s">
        <v>522</v>
      </c>
      <c r="J132" s="23">
        <v>454763</v>
      </c>
      <c r="K132" s="23">
        <v>0</v>
      </c>
      <c r="L132" s="23">
        <v>183609</v>
      </c>
      <c r="M132" s="23">
        <v>271154</v>
      </c>
    </row>
    <row r="133" spans="1:13" x14ac:dyDescent="0.2">
      <c r="A133" s="22" t="s">
        <v>782</v>
      </c>
      <c r="B133" s="20" t="s">
        <v>783</v>
      </c>
      <c r="C133" s="60" t="s">
        <v>566</v>
      </c>
      <c r="D133" s="20" t="s">
        <v>548</v>
      </c>
      <c r="E133" s="20" t="s">
        <v>48</v>
      </c>
      <c r="F133" s="61">
        <v>43838</v>
      </c>
      <c r="G133" s="61">
        <v>43838</v>
      </c>
      <c r="H133" s="20" t="s">
        <v>482</v>
      </c>
      <c r="I133" s="62" t="s">
        <v>522</v>
      </c>
      <c r="J133" s="23">
        <v>1165137</v>
      </c>
      <c r="K133" s="23">
        <v>0</v>
      </c>
      <c r="L133" s="23">
        <v>502043</v>
      </c>
      <c r="M133" s="23">
        <v>663094</v>
      </c>
    </row>
    <row r="134" spans="1:13" x14ac:dyDescent="0.2">
      <c r="A134" s="22" t="s">
        <v>784</v>
      </c>
      <c r="B134" s="20" t="s">
        <v>785</v>
      </c>
      <c r="C134" s="60" t="s">
        <v>566</v>
      </c>
      <c r="D134" s="20" t="s">
        <v>548</v>
      </c>
      <c r="E134" s="20" t="s">
        <v>48</v>
      </c>
      <c r="F134" s="61">
        <v>43838</v>
      </c>
      <c r="G134" s="61">
        <v>43838</v>
      </c>
      <c r="H134" s="20" t="s">
        <v>482</v>
      </c>
      <c r="I134" s="62" t="s">
        <v>522</v>
      </c>
      <c r="J134" s="23">
        <v>1195312</v>
      </c>
      <c r="K134" s="23">
        <v>0</v>
      </c>
      <c r="L134" s="23">
        <v>515584</v>
      </c>
      <c r="M134" s="23">
        <v>679728</v>
      </c>
    </row>
    <row r="135" spans="1:13" x14ac:dyDescent="0.2">
      <c r="A135" s="22" t="s">
        <v>786</v>
      </c>
      <c r="B135" s="20" t="s">
        <v>787</v>
      </c>
      <c r="C135" s="60" t="s">
        <v>566</v>
      </c>
      <c r="D135" s="20" t="s">
        <v>548</v>
      </c>
      <c r="E135" s="20" t="s">
        <v>48</v>
      </c>
      <c r="F135" s="61">
        <v>43838</v>
      </c>
      <c r="G135" s="61">
        <v>43838</v>
      </c>
      <c r="H135" s="20" t="s">
        <v>482</v>
      </c>
      <c r="I135" s="62" t="s">
        <v>522</v>
      </c>
      <c r="J135" s="23">
        <v>896913</v>
      </c>
      <c r="K135" s="23">
        <v>0</v>
      </c>
      <c r="L135" s="23">
        <v>381817</v>
      </c>
      <c r="M135" s="23">
        <v>515096</v>
      </c>
    </row>
    <row r="136" spans="1:13" x14ac:dyDescent="0.2">
      <c r="A136" s="22" t="s">
        <v>788</v>
      </c>
      <c r="B136" s="20" t="s">
        <v>785</v>
      </c>
      <c r="C136" s="60" t="s">
        <v>789</v>
      </c>
      <c r="D136" s="20" t="s">
        <v>548</v>
      </c>
      <c r="E136" s="20" t="s">
        <v>48</v>
      </c>
      <c r="F136" s="61">
        <v>43850</v>
      </c>
      <c r="G136" s="61">
        <v>43850</v>
      </c>
      <c r="H136" s="20" t="s">
        <v>482</v>
      </c>
      <c r="I136" s="62" t="s">
        <v>522</v>
      </c>
      <c r="J136" s="23">
        <v>8474241</v>
      </c>
      <c r="K136" s="23">
        <v>0</v>
      </c>
      <c r="L136" s="23">
        <v>3753790</v>
      </c>
      <c r="M136" s="23">
        <v>4720451</v>
      </c>
    </row>
    <row r="137" spans="1:13" x14ac:dyDescent="0.2">
      <c r="A137" s="22" t="s">
        <v>790</v>
      </c>
      <c r="B137" s="20" t="s">
        <v>791</v>
      </c>
      <c r="C137" s="60" t="s">
        <v>792</v>
      </c>
      <c r="D137" s="20" t="s">
        <v>548</v>
      </c>
      <c r="E137" s="20" t="s">
        <v>48</v>
      </c>
      <c r="F137" s="61">
        <v>43850</v>
      </c>
      <c r="G137" s="61">
        <v>43850</v>
      </c>
      <c r="H137" s="20" t="s">
        <v>482</v>
      </c>
      <c r="I137" s="62" t="s">
        <v>522</v>
      </c>
      <c r="J137" s="23">
        <v>13151397</v>
      </c>
      <c r="K137" s="23">
        <v>0</v>
      </c>
      <c r="L137" s="23">
        <v>5836649</v>
      </c>
      <c r="M137" s="23">
        <v>7314748</v>
      </c>
    </row>
    <row r="138" spans="1:13" x14ac:dyDescent="0.2">
      <c r="A138" s="22" t="s">
        <v>793</v>
      </c>
      <c r="B138" s="20" t="s">
        <v>794</v>
      </c>
      <c r="C138" s="60" t="s">
        <v>520</v>
      </c>
      <c r="D138" s="20" t="s">
        <v>548</v>
      </c>
      <c r="E138" s="20" t="s">
        <v>48</v>
      </c>
      <c r="F138" s="61">
        <v>43850</v>
      </c>
      <c r="G138" s="61">
        <v>43850</v>
      </c>
      <c r="H138" s="20" t="s">
        <v>482</v>
      </c>
      <c r="I138" s="62" t="s">
        <v>522</v>
      </c>
      <c r="J138" s="23">
        <v>280836</v>
      </c>
      <c r="K138" s="23">
        <v>0</v>
      </c>
      <c r="L138" s="23">
        <v>105037</v>
      </c>
      <c r="M138" s="23">
        <v>175799</v>
      </c>
    </row>
    <row r="139" spans="1:13" x14ac:dyDescent="0.2">
      <c r="A139" s="22" t="s">
        <v>795</v>
      </c>
      <c r="B139" s="20" t="s">
        <v>785</v>
      </c>
      <c r="C139" s="60" t="s">
        <v>789</v>
      </c>
      <c r="D139" s="20" t="s">
        <v>548</v>
      </c>
      <c r="E139" s="20" t="s">
        <v>48</v>
      </c>
      <c r="F139" s="61">
        <v>43864</v>
      </c>
      <c r="G139" s="61">
        <v>43864</v>
      </c>
      <c r="H139" s="20" t="s">
        <v>482</v>
      </c>
      <c r="I139" s="62" t="s">
        <v>522</v>
      </c>
      <c r="J139" s="23">
        <v>8474241</v>
      </c>
      <c r="K139" s="23">
        <v>0</v>
      </c>
      <c r="L139" s="23">
        <v>3724876</v>
      </c>
      <c r="M139" s="23">
        <v>4749365</v>
      </c>
    </row>
    <row r="140" spans="1:13" x14ac:dyDescent="0.2">
      <c r="A140" s="22" t="s">
        <v>796</v>
      </c>
      <c r="B140" s="20" t="s">
        <v>797</v>
      </c>
      <c r="C140" s="60" t="s">
        <v>798</v>
      </c>
      <c r="D140" s="20" t="s">
        <v>548</v>
      </c>
      <c r="E140" s="20" t="s">
        <v>48</v>
      </c>
      <c r="F140" s="61">
        <v>43864</v>
      </c>
      <c r="G140" s="61">
        <v>43864</v>
      </c>
      <c r="H140" s="20" t="s">
        <v>482</v>
      </c>
      <c r="I140" s="62" t="s">
        <v>522</v>
      </c>
      <c r="J140" s="23">
        <v>14245248</v>
      </c>
      <c r="K140" s="23">
        <v>0</v>
      </c>
      <c r="L140" s="23">
        <v>6274983</v>
      </c>
      <c r="M140" s="23">
        <v>7970265</v>
      </c>
    </row>
    <row r="141" spans="1:13" x14ac:dyDescent="0.2">
      <c r="A141" s="22" t="s">
        <v>799</v>
      </c>
      <c r="B141" s="20" t="s">
        <v>800</v>
      </c>
      <c r="C141" s="60" t="s">
        <v>566</v>
      </c>
      <c r="D141" s="20" t="s">
        <v>521</v>
      </c>
      <c r="E141" s="20" t="s">
        <v>50</v>
      </c>
      <c r="F141" s="61">
        <v>43866</v>
      </c>
      <c r="G141" s="61">
        <v>43866</v>
      </c>
      <c r="H141" s="20" t="s">
        <v>482</v>
      </c>
      <c r="I141" s="62" t="s">
        <v>643</v>
      </c>
      <c r="J141" s="23">
        <v>1321862</v>
      </c>
      <c r="K141" s="23">
        <v>0</v>
      </c>
      <c r="L141" s="23">
        <v>940025</v>
      </c>
      <c r="M141" s="23">
        <v>381837</v>
      </c>
    </row>
    <row r="142" spans="1:13" x14ac:dyDescent="0.2">
      <c r="A142" s="22" t="s">
        <v>801</v>
      </c>
      <c r="B142" s="20" t="s">
        <v>802</v>
      </c>
      <c r="C142" s="60" t="s">
        <v>803</v>
      </c>
      <c r="D142" s="20" t="s">
        <v>521</v>
      </c>
      <c r="E142" s="20" t="s">
        <v>50</v>
      </c>
      <c r="F142" s="61">
        <v>43866</v>
      </c>
      <c r="G142" s="61">
        <v>43866</v>
      </c>
      <c r="H142" s="20" t="s">
        <v>482</v>
      </c>
      <c r="I142" s="62" t="s">
        <v>643</v>
      </c>
      <c r="J142" s="23">
        <v>4999985</v>
      </c>
      <c r="K142" s="23">
        <v>0</v>
      </c>
      <c r="L142" s="23">
        <v>3555657</v>
      </c>
      <c r="M142" s="23">
        <v>1444328</v>
      </c>
    </row>
    <row r="143" spans="1:13" x14ac:dyDescent="0.2">
      <c r="A143" s="22" t="s">
        <v>804</v>
      </c>
      <c r="B143" s="20" t="s">
        <v>805</v>
      </c>
      <c r="C143" s="60" t="s">
        <v>520</v>
      </c>
      <c r="D143" s="20" t="s">
        <v>806</v>
      </c>
      <c r="E143" s="20" t="s">
        <v>8</v>
      </c>
      <c r="F143" s="61">
        <v>43872</v>
      </c>
      <c r="G143" s="61">
        <v>43872</v>
      </c>
      <c r="H143" s="20" t="s">
        <v>482</v>
      </c>
      <c r="I143" s="62" t="s">
        <v>807</v>
      </c>
      <c r="J143" s="23">
        <v>3600000</v>
      </c>
      <c r="K143" s="23">
        <v>0</v>
      </c>
      <c r="L143" s="23">
        <v>1055794</v>
      </c>
      <c r="M143" s="23">
        <v>2544206</v>
      </c>
    </row>
    <row r="144" spans="1:13" x14ac:dyDescent="0.2">
      <c r="A144" s="22" t="s">
        <v>808</v>
      </c>
      <c r="B144" s="20" t="s">
        <v>809</v>
      </c>
      <c r="C144" s="60" t="s">
        <v>520</v>
      </c>
      <c r="D144" s="20" t="s">
        <v>548</v>
      </c>
      <c r="E144" s="20" t="s">
        <v>48</v>
      </c>
      <c r="F144" s="61">
        <v>43958</v>
      </c>
      <c r="G144" s="61">
        <v>43958</v>
      </c>
      <c r="H144" s="20" t="s">
        <v>482</v>
      </c>
      <c r="I144" s="62" t="s">
        <v>522</v>
      </c>
      <c r="J144" s="23">
        <v>1133900</v>
      </c>
      <c r="K144" s="23">
        <v>0</v>
      </c>
      <c r="L144" s="23">
        <v>474846</v>
      </c>
      <c r="M144" s="23">
        <v>659054</v>
      </c>
    </row>
    <row r="145" spans="1:13" x14ac:dyDescent="0.2">
      <c r="A145" s="22" t="s">
        <v>810</v>
      </c>
      <c r="B145" s="20" t="s">
        <v>811</v>
      </c>
      <c r="C145" s="60" t="s">
        <v>520</v>
      </c>
      <c r="D145" s="20" t="s">
        <v>562</v>
      </c>
      <c r="E145" s="20" t="s">
        <v>40</v>
      </c>
      <c r="F145" s="61">
        <v>43969</v>
      </c>
      <c r="G145" s="61">
        <v>43969</v>
      </c>
      <c r="H145" s="20" t="s">
        <v>482</v>
      </c>
      <c r="I145" s="62" t="s">
        <v>563</v>
      </c>
      <c r="J145" s="23">
        <v>1655246</v>
      </c>
      <c r="K145" s="23">
        <v>0</v>
      </c>
      <c r="L145" s="23">
        <v>1438933</v>
      </c>
      <c r="M145" s="23">
        <v>216313</v>
      </c>
    </row>
    <row r="146" spans="1:13" x14ac:dyDescent="0.2">
      <c r="A146" s="22" t="s">
        <v>812</v>
      </c>
      <c r="B146" s="20" t="s">
        <v>813</v>
      </c>
      <c r="C146" s="60" t="s">
        <v>520</v>
      </c>
      <c r="D146" s="20" t="s">
        <v>562</v>
      </c>
      <c r="E146" s="20" t="s">
        <v>40</v>
      </c>
      <c r="F146" s="61">
        <v>43987</v>
      </c>
      <c r="G146" s="61">
        <v>43987</v>
      </c>
      <c r="H146" s="20" t="s">
        <v>482</v>
      </c>
      <c r="I146" s="62" t="s">
        <v>563</v>
      </c>
      <c r="J146" s="23">
        <v>2557521</v>
      </c>
      <c r="K146" s="23">
        <v>0</v>
      </c>
      <c r="L146" s="23">
        <v>2249715</v>
      </c>
      <c r="M146" s="23">
        <v>307806</v>
      </c>
    </row>
    <row r="147" spans="1:13" x14ac:dyDescent="0.2">
      <c r="A147" s="22" t="s">
        <v>814</v>
      </c>
      <c r="B147" s="20" t="s">
        <v>813</v>
      </c>
      <c r="C147" s="60" t="s">
        <v>520</v>
      </c>
      <c r="D147" s="20" t="s">
        <v>562</v>
      </c>
      <c r="E147" s="20" t="s">
        <v>40</v>
      </c>
      <c r="F147" s="61">
        <v>44019</v>
      </c>
      <c r="G147" s="61">
        <v>44019</v>
      </c>
      <c r="H147" s="20" t="s">
        <v>482</v>
      </c>
      <c r="I147" s="62" t="s">
        <v>563</v>
      </c>
      <c r="J147" s="23">
        <v>1863847</v>
      </c>
      <c r="K147" s="23">
        <v>0</v>
      </c>
      <c r="L147" s="23">
        <v>1585632</v>
      </c>
      <c r="M147" s="23">
        <v>278215</v>
      </c>
    </row>
    <row r="148" spans="1:13" x14ac:dyDescent="0.2">
      <c r="A148" s="22" t="s">
        <v>815</v>
      </c>
      <c r="B148" s="20" t="s">
        <v>813</v>
      </c>
      <c r="C148" s="60" t="s">
        <v>520</v>
      </c>
      <c r="D148" s="20" t="s">
        <v>562</v>
      </c>
      <c r="E148" s="20" t="s">
        <v>40</v>
      </c>
      <c r="F148" s="61">
        <v>44036</v>
      </c>
      <c r="G148" s="61">
        <v>44036</v>
      </c>
      <c r="H148" s="20" t="s">
        <v>482</v>
      </c>
      <c r="I148" s="62" t="s">
        <v>563</v>
      </c>
      <c r="J148" s="23">
        <v>2518221</v>
      </c>
      <c r="K148" s="23">
        <v>0</v>
      </c>
      <c r="L148" s="23">
        <v>2150997</v>
      </c>
      <c r="M148" s="23">
        <v>367224</v>
      </c>
    </row>
    <row r="149" spans="1:13" x14ac:dyDescent="0.2">
      <c r="A149" s="22" t="s">
        <v>816</v>
      </c>
      <c r="B149" s="20" t="s">
        <v>813</v>
      </c>
      <c r="C149" s="60" t="s">
        <v>520</v>
      </c>
      <c r="D149" s="20" t="s">
        <v>562</v>
      </c>
      <c r="E149" s="20" t="s">
        <v>40</v>
      </c>
      <c r="F149" s="61">
        <v>44084</v>
      </c>
      <c r="G149" s="61">
        <v>44084</v>
      </c>
      <c r="H149" s="20" t="s">
        <v>482</v>
      </c>
      <c r="I149" s="62" t="s">
        <v>563</v>
      </c>
      <c r="J149" s="23">
        <v>1587083</v>
      </c>
      <c r="K149" s="23">
        <v>0</v>
      </c>
      <c r="L149" s="23">
        <v>1287133</v>
      </c>
      <c r="M149" s="23">
        <v>299950</v>
      </c>
    </row>
    <row r="150" spans="1:13" x14ac:dyDescent="0.2">
      <c r="A150" s="22" t="s">
        <v>817</v>
      </c>
      <c r="B150" s="20" t="s">
        <v>813</v>
      </c>
      <c r="C150" s="60" t="s">
        <v>520</v>
      </c>
      <c r="D150" s="20" t="s">
        <v>562</v>
      </c>
      <c r="E150" s="20" t="s">
        <v>40</v>
      </c>
      <c r="F150" s="61">
        <v>44032</v>
      </c>
      <c r="G150" s="61">
        <v>44032</v>
      </c>
      <c r="H150" s="20" t="s">
        <v>482</v>
      </c>
      <c r="I150" s="62" t="s">
        <v>563</v>
      </c>
      <c r="J150" s="23">
        <v>2551521</v>
      </c>
      <c r="K150" s="23">
        <v>0</v>
      </c>
      <c r="L150" s="23">
        <v>2185776</v>
      </c>
      <c r="M150" s="23">
        <v>365745</v>
      </c>
    </row>
    <row r="151" spans="1:13" x14ac:dyDescent="0.2">
      <c r="A151" s="22" t="s">
        <v>818</v>
      </c>
      <c r="B151" s="20" t="s">
        <v>819</v>
      </c>
      <c r="C151" s="60" t="s">
        <v>520</v>
      </c>
      <c r="D151" s="20" t="s">
        <v>548</v>
      </c>
      <c r="E151" s="20" t="s">
        <v>48</v>
      </c>
      <c r="F151" s="61">
        <v>44001</v>
      </c>
      <c r="G151" s="61">
        <v>44001</v>
      </c>
      <c r="H151" s="20" t="s">
        <v>482</v>
      </c>
      <c r="I151" s="62" t="s">
        <v>522</v>
      </c>
      <c r="J151" s="23">
        <v>4220921</v>
      </c>
      <c r="K151" s="23">
        <v>0</v>
      </c>
      <c r="L151" s="23">
        <v>1705739</v>
      </c>
      <c r="M151" s="23">
        <v>2515182</v>
      </c>
    </row>
    <row r="152" spans="1:13" x14ac:dyDescent="0.2">
      <c r="A152" s="22" t="s">
        <v>820</v>
      </c>
      <c r="B152" s="20" t="s">
        <v>821</v>
      </c>
      <c r="C152" s="60" t="s">
        <v>520</v>
      </c>
      <c r="D152" s="20" t="s">
        <v>548</v>
      </c>
      <c r="E152" s="20" t="s">
        <v>48</v>
      </c>
      <c r="F152" s="61">
        <v>44001</v>
      </c>
      <c r="G152" s="61">
        <v>44001</v>
      </c>
      <c r="H152" s="20" t="s">
        <v>482</v>
      </c>
      <c r="I152" s="62" t="s">
        <v>522</v>
      </c>
      <c r="J152" s="23">
        <v>3906630</v>
      </c>
      <c r="K152" s="23">
        <v>0</v>
      </c>
      <c r="L152" s="23">
        <v>1577451</v>
      </c>
      <c r="M152" s="23">
        <v>2329179</v>
      </c>
    </row>
    <row r="153" spans="1:13" x14ac:dyDescent="0.2">
      <c r="A153" s="22" t="s">
        <v>822</v>
      </c>
      <c r="B153" s="20" t="s">
        <v>823</v>
      </c>
      <c r="C153" s="60" t="s">
        <v>520</v>
      </c>
      <c r="D153" s="20" t="s">
        <v>548</v>
      </c>
      <c r="E153" s="20" t="s">
        <v>48</v>
      </c>
      <c r="F153" s="61">
        <v>44001</v>
      </c>
      <c r="G153" s="61">
        <v>44001</v>
      </c>
      <c r="H153" s="20" t="s">
        <v>482</v>
      </c>
      <c r="I153" s="62" t="s">
        <v>522</v>
      </c>
      <c r="J153" s="23">
        <v>3906630</v>
      </c>
      <c r="K153" s="23">
        <v>0</v>
      </c>
      <c r="L153" s="23">
        <v>1577451</v>
      </c>
      <c r="M153" s="23">
        <v>2329179</v>
      </c>
    </row>
    <row r="154" spans="1:13" x14ac:dyDescent="0.2">
      <c r="A154" s="22" t="s">
        <v>824</v>
      </c>
      <c r="B154" s="20" t="s">
        <v>825</v>
      </c>
      <c r="C154" s="60" t="s">
        <v>520</v>
      </c>
      <c r="D154" s="20" t="s">
        <v>548</v>
      </c>
      <c r="E154" s="20" t="s">
        <v>48</v>
      </c>
      <c r="F154" s="61">
        <v>44001</v>
      </c>
      <c r="G154" s="61">
        <v>44001</v>
      </c>
      <c r="H154" s="20" t="s">
        <v>482</v>
      </c>
      <c r="I154" s="62" t="s">
        <v>522</v>
      </c>
      <c r="J154" s="23">
        <v>3906630</v>
      </c>
      <c r="K154" s="23">
        <v>0</v>
      </c>
      <c r="L154" s="23">
        <v>1577451</v>
      </c>
      <c r="M154" s="23">
        <v>2329179</v>
      </c>
    </row>
    <row r="155" spans="1:13" x14ac:dyDescent="0.2">
      <c r="A155" s="22" t="s">
        <v>826</v>
      </c>
      <c r="B155" s="20" t="s">
        <v>827</v>
      </c>
      <c r="C155" s="60" t="s">
        <v>520</v>
      </c>
      <c r="D155" s="20" t="s">
        <v>548</v>
      </c>
      <c r="E155" s="20" t="s">
        <v>48</v>
      </c>
      <c r="F155" s="61">
        <v>44001</v>
      </c>
      <c r="G155" s="61">
        <v>44001</v>
      </c>
      <c r="H155" s="20" t="s">
        <v>482</v>
      </c>
      <c r="I155" s="62" t="s">
        <v>522</v>
      </c>
      <c r="J155" s="23">
        <v>3313856</v>
      </c>
      <c r="K155" s="23">
        <v>0</v>
      </c>
      <c r="L155" s="23">
        <v>1335478</v>
      </c>
      <c r="M155" s="23">
        <v>1978378</v>
      </c>
    </row>
    <row r="156" spans="1:13" x14ac:dyDescent="0.2">
      <c r="A156" s="22" t="s">
        <v>828</v>
      </c>
      <c r="B156" s="20" t="s">
        <v>829</v>
      </c>
      <c r="C156" s="60" t="s">
        <v>520</v>
      </c>
      <c r="D156" s="20" t="s">
        <v>548</v>
      </c>
      <c r="E156" s="20" t="s">
        <v>48</v>
      </c>
      <c r="F156" s="61">
        <v>44001</v>
      </c>
      <c r="G156" s="61">
        <v>44001</v>
      </c>
      <c r="H156" s="20" t="s">
        <v>482</v>
      </c>
      <c r="I156" s="62" t="s">
        <v>522</v>
      </c>
      <c r="J156" s="23">
        <v>3313856</v>
      </c>
      <c r="K156" s="23">
        <v>0</v>
      </c>
      <c r="L156" s="23">
        <v>1335478</v>
      </c>
      <c r="M156" s="23">
        <v>1978378</v>
      </c>
    </row>
    <row r="157" spans="1:13" x14ac:dyDescent="0.2">
      <c r="A157" s="22" t="s">
        <v>830</v>
      </c>
      <c r="B157" s="20" t="s">
        <v>831</v>
      </c>
      <c r="C157" s="60" t="s">
        <v>520</v>
      </c>
      <c r="D157" s="20" t="s">
        <v>548</v>
      </c>
      <c r="E157" s="20" t="s">
        <v>48</v>
      </c>
      <c r="F157" s="61">
        <v>44001</v>
      </c>
      <c r="G157" s="61">
        <v>44001</v>
      </c>
      <c r="H157" s="20" t="s">
        <v>482</v>
      </c>
      <c r="I157" s="62" t="s">
        <v>522</v>
      </c>
      <c r="J157" s="23">
        <v>3313856</v>
      </c>
      <c r="K157" s="23">
        <v>0</v>
      </c>
      <c r="L157" s="23">
        <v>1335478</v>
      </c>
      <c r="M157" s="23">
        <v>1978378</v>
      </c>
    </row>
    <row r="158" spans="1:13" x14ac:dyDescent="0.2">
      <c r="A158" s="22" t="s">
        <v>832</v>
      </c>
      <c r="B158" s="20" t="s">
        <v>833</v>
      </c>
      <c r="C158" s="60" t="s">
        <v>520</v>
      </c>
      <c r="D158" s="20" t="s">
        <v>548</v>
      </c>
      <c r="E158" s="20" t="s">
        <v>48</v>
      </c>
      <c r="F158" s="61">
        <v>44001</v>
      </c>
      <c r="G158" s="61">
        <v>44001</v>
      </c>
      <c r="H158" s="20" t="s">
        <v>482</v>
      </c>
      <c r="I158" s="62" t="s">
        <v>522</v>
      </c>
      <c r="J158" s="23">
        <v>3313856</v>
      </c>
      <c r="K158" s="23">
        <v>0</v>
      </c>
      <c r="L158" s="23">
        <v>1335478</v>
      </c>
      <c r="M158" s="23">
        <v>1978378</v>
      </c>
    </row>
    <row r="159" spans="1:13" x14ac:dyDescent="0.2">
      <c r="A159" s="22" t="s">
        <v>834</v>
      </c>
      <c r="B159" s="20" t="s">
        <v>835</v>
      </c>
      <c r="C159" s="60" t="s">
        <v>520</v>
      </c>
      <c r="D159" s="20" t="s">
        <v>548</v>
      </c>
      <c r="E159" s="20" t="s">
        <v>48</v>
      </c>
      <c r="F159" s="61">
        <v>44001</v>
      </c>
      <c r="G159" s="61">
        <v>44001</v>
      </c>
      <c r="H159" s="20" t="s">
        <v>482</v>
      </c>
      <c r="I159" s="62" t="s">
        <v>522</v>
      </c>
      <c r="J159" s="23">
        <v>3313856</v>
      </c>
      <c r="K159" s="23">
        <v>0</v>
      </c>
      <c r="L159" s="23">
        <v>1335478</v>
      </c>
      <c r="M159" s="23">
        <v>1978378</v>
      </c>
    </row>
    <row r="160" spans="1:13" x14ac:dyDescent="0.2">
      <c r="A160" s="22" t="s">
        <v>836</v>
      </c>
      <c r="B160" s="20" t="s">
        <v>837</v>
      </c>
      <c r="C160" s="60" t="s">
        <v>520</v>
      </c>
      <c r="D160" s="20" t="s">
        <v>548</v>
      </c>
      <c r="E160" s="20" t="s">
        <v>48</v>
      </c>
      <c r="F160" s="61">
        <v>44001</v>
      </c>
      <c r="G160" s="61">
        <v>44001</v>
      </c>
      <c r="H160" s="20" t="s">
        <v>482</v>
      </c>
      <c r="I160" s="62" t="s">
        <v>522</v>
      </c>
      <c r="J160" s="23">
        <v>6333426</v>
      </c>
      <c r="K160" s="23">
        <v>0</v>
      </c>
      <c r="L160" s="23">
        <v>2568062</v>
      </c>
      <c r="M160" s="23">
        <v>3765364</v>
      </c>
    </row>
    <row r="161" spans="1:13" x14ac:dyDescent="0.2">
      <c r="A161" s="22" t="s">
        <v>838</v>
      </c>
      <c r="B161" s="20" t="s">
        <v>839</v>
      </c>
      <c r="C161" s="60" t="s">
        <v>520</v>
      </c>
      <c r="D161" s="20" t="s">
        <v>548</v>
      </c>
      <c r="E161" s="20" t="s">
        <v>48</v>
      </c>
      <c r="F161" s="61">
        <v>44001</v>
      </c>
      <c r="G161" s="61">
        <v>44001</v>
      </c>
      <c r="H161" s="20" t="s">
        <v>482</v>
      </c>
      <c r="I161" s="62" t="s">
        <v>522</v>
      </c>
      <c r="J161" s="23">
        <v>6333426</v>
      </c>
      <c r="K161" s="23">
        <v>0</v>
      </c>
      <c r="L161" s="23">
        <v>2568062</v>
      </c>
      <c r="M161" s="23">
        <v>3765364</v>
      </c>
    </row>
    <row r="162" spans="1:13" x14ac:dyDescent="0.2">
      <c r="A162" s="22" t="s">
        <v>840</v>
      </c>
      <c r="B162" s="20" t="s">
        <v>841</v>
      </c>
      <c r="C162" s="60" t="s">
        <v>520</v>
      </c>
      <c r="D162" s="20" t="s">
        <v>548</v>
      </c>
      <c r="E162" s="20" t="s">
        <v>48</v>
      </c>
      <c r="F162" s="61">
        <v>44001</v>
      </c>
      <c r="G162" s="61">
        <v>44001</v>
      </c>
      <c r="H162" s="20" t="s">
        <v>482</v>
      </c>
      <c r="I162" s="62" t="s">
        <v>522</v>
      </c>
      <c r="J162" s="23">
        <v>6333426</v>
      </c>
      <c r="K162" s="23">
        <v>0</v>
      </c>
      <c r="L162" s="23">
        <v>2568062</v>
      </c>
      <c r="M162" s="23">
        <v>3765364</v>
      </c>
    </row>
    <row r="163" spans="1:13" x14ac:dyDescent="0.2">
      <c r="A163" s="22" t="s">
        <v>842</v>
      </c>
      <c r="B163" s="20" t="s">
        <v>843</v>
      </c>
      <c r="C163" s="60" t="s">
        <v>520</v>
      </c>
      <c r="D163" s="20" t="s">
        <v>548</v>
      </c>
      <c r="E163" s="20" t="s">
        <v>48</v>
      </c>
      <c r="F163" s="61">
        <v>44001</v>
      </c>
      <c r="G163" s="61">
        <v>44001</v>
      </c>
      <c r="H163" s="20" t="s">
        <v>482</v>
      </c>
      <c r="I163" s="62" t="s">
        <v>522</v>
      </c>
      <c r="J163" s="23">
        <v>6333426</v>
      </c>
      <c r="K163" s="23">
        <v>0</v>
      </c>
      <c r="L163" s="23">
        <v>2568062</v>
      </c>
      <c r="M163" s="23">
        <v>3765364</v>
      </c>
    </row>
    <row r="164" spans="1:13" x14ac:dyDescent="0.2">
      <c r="A164" s="22" t="s">
        <v>844</v>
      </c>
      <c r="B164" s="20" t="s">
        <v>845</v>
      </c>
      <c r="C164" s="60" t="s">
        <v>520</v>
      </c>
      <c r="D164" s="20" t="s">
        <v>548</v>
      </c>
      <c r="E164" s="20" t="s">
        <v>48</v>
      </c>
      <c r="F164" s="61">
        <v>44001</v>
      </c>
      <c r="G164" s="61">
        <v>44001</v>
      </c>
      <c r="H164" s="20" t="s">
        <v>482</v>
      </c>
      <c r="I164" s="62" t="s">
        <v>522</v>
      </c>
      <c r="J164" s="23">
        <v>5155834</v>
      </c>
      <c r="K164" s="23">
        <v>0</v>
      </c>
      <c r="L164" s="23">
        <v>2087361</v>
      </c>
      <c r="M164" s="23">
        <v>3068473</v>
      </c>
    </row>
    <row r="165" spans="1:13" x14ac:dyDescent="0.2">
      <c r="A165" s="22" t="s">
        <v>846</v>
      </c>
      <c r="B165" s="20" t="s">
        <v>847</v>
      </c>
      <c r="C165" s="60" t="s">
        <v>520</v>
      </c>
      <c r="D165" s="20" t="s">
        <v>548</v>
      </c>
      <c r="E165" s="20" t="s">
        <v>48</v>
      </c>
      <c r="F165" s="61">
        <v>44001</v>
      </c>
      <c r="G165" s="61">
        <v>44001</v>
      </c>
      <c r="H165" s="20" t="s">
        <v>482</v>
      </c>
      <c r="I165" s="62" t="s">
        <v>522</v>
      </c>
      <c r="J165" s="23">
        <v>6377188</v>
      </c>
      <c r="K165" s="23">
        <v>0</v>
      </c>
      <c r="L165" s="23">
        <v>2585916</v>
      </c>
      <c r="M165" s="23">
        <v>3791272</v>
      </c>
    </row>
    <row r="166" spans="1:13" x14ac:dyDescent="0.2">
      <c r="A166" s="22" t="s">
        <v>848</v>
      </c>
      <c r="B166" s="20" t="s">
        <v>849</v>
      </c>
      <c r="C166" s="60" t="s">
        <v>520</v>
      </c>
      <c r="D166" s="20" t="s">
        <v>548</v>
      </c>
      <c r="E166" s="20" t="s">
        <v>48</v>
      </c>
      <c r="F166" s="61">
        <v>44001</v>
      </c>
      <c r="G166" s="61">
        <v>44001</v>
      </c>
      <c r="H166" s="20" t="s">
        <v>482</v>
      </c>
      <c r="I166" s="62" t="s">
        <v>522</v>
      </c>
      <c r="J166" s="23">
        <v>7220598</v>
      </c>
      <c r="K166" s="23">
        <v>0</v>
      </c>
      <c r="L166" s="23">
        <v>2930194</v>
      </c>
      <c r="M166" s="23">
        <v>4290404</v>
      </c>
    </row>
    <row r="167" spans="1:13" x14ac:dyDescent="0.2">
      <c r="A167" s="22" t="s">
        <v>850</v>
      </c>
      <c r="B167" s="20" t="s">
        <v>851</v>
      </c>
      <c r="C167" s="60" t="s">
        <v>520</v>
      </c>
      <c r="D167" s="20" t="s">
        <v>548</v>
      </c>
      <c r="E167" s="20" t="s">
        <v>48</v>
      </c>
      <c r="F167" s="61">
        <v>44001</v>
      </c>
      <c r="G167" s="61">
        <v>44001</v>
      </c>
      <c r="H167" s="20" t="s">
        <v>482</v>
      </c>
      <c r="I167" s="62" t="s">
        <v>522</v>
      </c>
      <c r="J167" s="23">
        <v>7220598</v>
      </c>
      <c r="K167" s="23">
        <v>0</v>
      </c>
      <c r="L167" s="23">
        <v>2930194</v>
      </c>
      <c r="M167" s="23">
        <v>4290404</v>
      </c>
    </row>
    <row r="168" spans="1:13" x14ac:dyDescent="0.2">
      <c r="A168" s="22" t="s">
        <v>852</v>
      </c>
      <c r="B168" s="20" t="s">
        <v>853</v>
      </c>
      <c r="C168" s="60" t="s">
        <v>520</v>
      </c>
      <c r="D168" s="20" t="s">
        <v>548</v>
      </c>
      <c r="E168" s="20" t="s">
        <v>48</v>
      </c>
      <c r="F168" s="61">
        <v>44001</v>
      </c>
      <c r="G168" s="61">
        <v>44001</v>
      </c>
      <c r="H168" s="20" t="s">
        <v>482</v>
      </c>
      <c r="I168" s="62" t="s">
        <v>522</v>
      </c>
      <c r="J168" s="23">
        <v>12428263</v>
      </c>
      <c r="K168" s="23">
        <v>0</v>
      </c>
      <c r="L168" s="23">
        <v>5055958</v>
      </c>
      <c r="M168" s="23">
        <v>7372305</v>
      </c>
    </row>
    <row r="169" spans="1:13" x14ac:dyDescent="0.2">
      <c r="A169" s="22" t="s">
        <v>854</v>
      </c>
      <c r="B169" s="20" t="s">
        <v>855</v>
      </c>
      <c r="C169" s="60" t="s">
        <v>520</v>
      </c>
      <c r="D169" s="20" t="s">
        <v>548</v>
      </c>
      <c r="E169" s="20" t="s">
        <v>48</v>
      </c>
      <c r="F169" s="61">
        <v>44001</v>
      </c>
      <c r="G169" s="61">
        <v>44001</v>
      </c>
      <c r="H169" s="20" t="s">
        <v>482</v>
      </c>
      <c r="I169" s="62" t="s">
        <v>522</v>
      </c>
      <c r="J169" s="23">
        <v>3906630</v>
      </c>
      <c r="K169" s="23">
        <v>0</v>
      </c>
      <c r="L169" s="23">
        <v>1577451</v>
      </c>
      <c r="M169" s="23">
        <v>2329179</v>
      </c>
    </row>
    <row r="170" spans="1:13" x14ac:dyDescent="0.2">
      <c r="A170" s="22" t="s">
        <v>856</v>
      </c>
      <c r="B170" s="20" t="s">
        <v>857</v>
      </c>
      <c r="C170" s="60" t="s">
        <v>520</v>
      </c>
      <c r="D170" s="20" t="s">
        <v>548</v>
      </c>
      <c r="E170" s="20" t="s">
        <v>48</v>
      </c>
      <c r="F170" s="61">
        <v>44114</v>
      </c>
      <c r="G170" s="61">
        <v>44114</v>
      </c>
      <c r="H170" s="20" t="s">
        <v>482</v>
      </c>
      <c r="I170" s="62" t="s">
        <v>522</v>
      </c>
      <c r="J170" s="23">
        <v>1127037</v>
      </c>
      <c r="K170" s="23">
        <v>0</v>
      </c>
      <c r="L170" s="23">
        <v>413605</v>
      </c>
      <c r="M170" s="23">
        <v>713432</v>
      </c>
    </row>
    <row r="171" spans="1:13" x14ac:dyDescent="0.2">
      <c r="A171" s="22" t="s">
        <v>858</v>
      </c>
      <c r="B171" s="20" t="s">
        <v>859</v>
      </c>
      <c r="C171" s="60" t="s">
        <v>520</v>
      </c>
      <c r="D171" s="20" t="s">
        <v>548</v>
      </c>
      <c r="E171" s="20" t="s">
        <v>48</v>
      </c>
      <c r="F171" s="61">
        <v>44014</v>
      </c>
      <c r="G171" s="61">
        <v>44014</v>
      </c>
      <c r="H171" s="20" t="s">
        <v>482</v>
      </c>
      <c r="I171" s="62" t="s">
        <v>522</v>
      </c>
      <c r="J171" s="23">
        <v>5564134</v>
      </c>
      <c r="K171" s="23">
        <v>0</v>
      </c>
      <c r="L171" s="23">
        <v>2236477</v>
      </c>
      <c r="M171" s="23">
        <v>3327657</v>
      </c>
    </row>
    <row r="172" spans="1:13" x14ac:dyDescent="0.2">
      <c r="A172" s="22" t="s">
        <v>860</v>
      </c>
      <c r="B172" s="20" t="s">
        <v>861</v>
      </c>
      <c r="C172" s="60" t="s">
        <v>520</v>
      </c>
      <c r="D172" s="20" t="s">
        <v>548</v>
      </c>
      <c r="E172" s="20" t="s">
        <v>48</v>
      </c>
      <c r="F172" s="61">
        <v>44014</v>
      </c>
      <c r="G172" s="61">
        <v>44014</v>
      </c>
      <c r="H172" s="20" t="s">
        <v>482</v>
      </c>
      <c r="I172" s="62" t="s">
        <v>522</v>
      </c>
      <c r="J172" s="23">
        <v>5564134</v>
      </c>
      <c r="K172" s="23">
        <v>0</v>
      </c>
      <c r="L172" s="23">
        <v>2236477</v>
      </c>
      <c r="M172" s="23">
        <v>3327657</v>
      </c>
    </row>
    <row r="173" spans="1:13" x14ac:dyDescent="0.2">
      <c r="A173" s="22" t="s">
        <v>862</v>
      </c>
      <c r="B173" s="20" t="s">
        <v>863</v>
      </c>
      <c r="C173" s="60" t="s">
        <v>520</v>
      </c>
      <c r="D173" s="20" t="s">
        <v>548</v>
      </c>
      <c r="E173" s="20" t="s">
        <v>48</v>
      </c>
      <c r="F173" s="61">
        <v>44014</v>
      </c>
      <c r="G173" s="61">
        <v>44014</v>
      </c>
      <c r="H173" s="20" t="s">
        <v>482</v>
      </c>
      <c r="I173" s="62" t="s">
        <v>522</v>
      </c>
      <c r="J173" s="23">
        <v>5564134</v>
      </c>
      <c r="K173" s="23">
        <v>0</v>
      </c>
      <c r="L173" s="23">
        <v>2236477</v>
      </c>
      <c r="M173" s="23">
        <v>3327657</v>
      </c>
    </row>
    <row r="174" spans="1:13" x14ac:dyDescent="0.2">
      <c r="A174" s="22" t="s">
        <v>864</v>
      </c>
      <c r="B174" s="20" t="s">
        <v>865</v>
      </c>
      <c r="C174" s="60" t="s">
        <v>520</v>
      </c>
      <c r="D174" s="20" t="s">
        <v>548</v>
      </c>
      <c r="E174" s="20" t="s">
        <v>48</v>
      </c>
      <c r="F174" s="61">
        <v>44014</v>
      </c>
      <c r="G174" s="61">
        <v>44014</v>
      </c>
      <c r="H174" s="20" t="s">
        <v>482</v>
      </c>
      <c r="I174" s="62" t="s">
        <v>522</v>
      </c>
      <c r="J174" s="23">
        <v>5564134</v>
      </c>
      <c r="K174" s="23">
        <v>0</v>
      </c>
      <c r="L174" s="23">
        <v>2236477</v>
      </c>
      <c r="M174" s="23">
        <v>3327657</v>
      </c>
    </row>
    <row r="175" spans="1:13" x14ac:dyDescent="0.2">
      <c r="A175" s="22" t="s">
        <v>866</v>
      </c>
      <c r="B175" s="20" t="s">
        <v>867</v>
      </c>
      <c r="C175" s="60" t="s">
        <v>520</v>
      </c>
      <c r="D175" s="20" t="s">
        <v>548</v>
      </c>
      <c r="E175" s="20" t="s">
        <v>48</v>
      </c>
      <c r="F175" s="61">
        <v>44014</v>
      </c>
      <c r="G175" s="61">
        <v>44014</v>
      </c>
      <c r="H175" s="20" t="s">
        <v>482</v>
      </c>
      <c r="I175" s="62" t="s">
        <v>522</v>
      </c>
      <c r="J175" s="23">
        <v>5564134</v>
      </c>
      <c r="K175" s="23">
        <v>0</v>
      </c>
      <c r="L175" s="23">
        <v>2236477</v>
      </c>
      <c r="M175" s="23">
        <v>3327657</v>
      </c>
    </row>
    <row r="176" spans="1:13" x14ac:dyDescent="0.2">
      <c r="A176" s="22" t="s">
        <v>868</v>
      </c>
      <c r="B176" s="20" t="s">
        <v>869</v>
      </c>
      <c r="C176" s="60" t="s">
        <v>520</v>
      </c>
      <c r="D176" s="20" t="s">
        <v>548</v>
      </c>
      <c r="E176" s="20" t="s">
        <v>48</v>
      </c>
      <c r="F176" s="61">
        <v>44014</v>
      </c>
      <c r="G176" s="61">
        <v>44014</v>
      </c>
      <c r="H176" s="20" t="s">
        <v>482</v>
      </c>
      <c r="I176" s="62" t="s">
        <v>522</v>
      </c>
      <c r="J176" s="23">
        <v>8700849</v>
      </c>
      <c r="K176" s="23">
        <v>0</v>
      </c>
      <c r="L176" s="23">
        <v>3506859</v>
      </c>
      <c r="M176" s="23">
        <v>5193990</v>
      </c>
    </row>
    <row r="177" spans="1:13" x14ac:dyDescent="0.2">
      <c r="A177" s="22" t="s">
        <v>870</v>
      </c>
      <c r="B177" s="20" t="s">
        <v>871</v>
      </c>
      <c r="C177" s="60" t="s">
        <v>520</v>
      </c>
      <c r="D177" s="20" t="s">
        <v>548</v>
      </c>
      <c r="E177" s="20" t="s">
        <v>48</v>
      </c>
      <c r="F177" s="61">
        <v>44014</v>
      </c>
      <c r="G177" s="61">
        <v>44014</v>
      </c>
      <c r="H177" s="20" t="s">
        <v>482</v>
      </c>
      <c r="I177" s="62" t="s">
        <v>522</v>
      </c>
      <c r="J177" s="23">
        <v>8700849</v>
      </c>
      <c r="K177" s="23">
        <v>0</v>
      </c>
      <c r="L177" s="23">
        <v>3506859</v>
      </c>
      <c r="M177" s="23">
        <v>5193990</v>
      </c>
    </row>
    <row r="178" spans="1:13" x14ac:dyDescent="0.2">
      <c r="A178" s="22" t="s">
        <v>872</v>
      </c>
      <c r="B178" s="20" t="s">
        <v>873</v>
      </c>
      <c r="C178" s="60" t="s">
        <v>520</v>
      </c>
      <c r="D178" s="20" t="s">
        <v>548</v>
      </c>
      <c r="E178" s="20" t="s">
        <v>48</v>
      </c>
      <c r="F178" s="61">
        <v>44014</v>
      </c>
      <c r="G178" s="61">
        <v>44014</v>
      </c>
      <c r="H178" s="20" t="s">
        <v>482</v>
      </c>
      <c r="I178" s="62" t="s">
        <v>522</v>
      </c>
      <c r="J178" s="23">
        <v>8700849</v>
      </c>
      <c r="K178" s="23">
        <v>0</v>
      </c>
      <c r="L178" s="23">
        <v>3506859</v>
      </c>
      <c r="M178" s="23">
        <v>5193990</v>
      </c>
    </row>
    <row r="179" spans="1:13" x14ac:dyDescent="0.2">
      <c r="A179" s="22" t="s">
        <v>874</v>
      </c>
      <c r="B179" s="20" t="s">
        <v>875</v>
      </c>
      <c r="C179" s="60" t="s">
        <v>520</v>
      </c>
      <c r="D179" s="20" t="s">
        <v>548</v>
      </c>
      <c r="E179" s="20" t="s">
        <v>48</v>
      </c>
      <c r="F179" s="61">
        <v>44014</v>
      </c>
      <c r="G179" s="61">
        <v>44014</v>
      </c>
      <c r="H179" s="20" t="s">
        <v>482</v>
      </c>
      <c r="I179" s="62" t="s">
        <v>522</v>
      </c>
      <c r="J179" s="23">
        <v>8700849</v>
      </c>
      <c r="K179" s="23">
        <v>0</v>
      </c>
      <c r="L179" s="23">
        <v>3506859</v>
      </c>
      <c r="M179" s="23">
        <v>5193990</v>
      </c>
    </row>
    <row r="180" spans="1:13" x14ac:dyDescent="0.2">
      <c r="A180" s="22" t="s">
        <v>876</v>
      </c>
      <c r="B180" s="20" t="s">
        <v>877</v>
      </c>
      <c r="C180" s="60" t="s">
        <v>520</v>
      </c>
      <c r="D180" s="20" t="s">
        <v>548</v>
      </c>
      <c r="E180" s="20" t="s">
        <v>48</v>
      </c>
      <c r="F180" s="61">
        <v>44014</v>
      </c>
      <c r="G180" s="61">
        <v>44014</v>
      </c>
      <c r="H180" s="20" t="s">
        <v>482</v>
      </c>
      <c r="I180" s="62" t="s">
        <v>522</v>
      </c>
      <c r="J180" s="23">
        <v>8700849</v>
      </c>
      <c r="K180" s="23">
        <v>0</v>
      </c>
      <c r="L180" s="23">
        <v>3506859</v>
      </c>
      <c r="M180" s="23">
        <v>5193990</v>
      </c>
    </row>
    <row r="181" spans="1:13" x14ac:dyDescent="0.2">
      <c r="A181" s="22" t="s">
        <v>878</v>
      </c>
      <c r="B181" s="20" t="s">
        <v>879</v>
      </c>
      <c r="C181" s="60" t="s">
        <v>520</v>
      </c>
      <c r="D181" s="20" t="s">
        <v>548</v>
      </c>
      <c r="E181" s="20" t="s">
        <v>48</v>
      </c>
      <c r="F181" s="61">
        <v>44014</v>
      </c>
      <c r="G181" s="61">
        <v>44014</v>
      </c>
      <c r="H181" s="20" t="s">
        <v>482</v>
      </c>
      <c r="I181" s="62" t="s">
        <v>522</v>
      </c>
      <c r="J181" s="23">
        <v>12457254</v>
      </c>
      <c r="K181" s="23">
        <v>0</v>
      </c>
      <c r="L181" s="23">
        <v>5028198</v>
      </c>
      <c r="M181" s="23">
        <v>7429056</v>
      </c>
    </row>
    <row r="182" spans="1:13" x14ac:dyDescent="0.2">
      <c r="A182" s="22" t="s">
        <v>880</v>
      </c>
      <c r="B182" s="20" t="s">
        <v>881</v>
      </c>
      <c r="C182" s="60" t="s">
        <v>520</v>
      </c>
      <c r="D182" s="20" t="s">
        <v>548</v>
      </c>
      <c r="E182" s="20" t="s">
        <v>48</v>
      </c>
      <c r="F182" s="61">
        <v>44014</v>
      </c>
      <c r="G182" s="61">
        <v>44014</v>
      </c>
      <c r="H182" s="20" t="s">
        <v>482</v>
      </c>
      <c r="I182" s="62" t="s">
        <v>522</v>
      </c>
      <c r="J182" s="23">
        <v>12457254</v>
      </c>
      <c r="K182" s="23">
        <v>0</v>
      </c>
      <c r="L182" s="23">
        <v>5028198</v>
      </c>
      <c r="M182" s="23">
        <v>7429056</v>
      </c>
    </row>
    <row r="183" spans="1:13" x14ac:dyDescent="0.2">
      <c r="A183" s="22" t="s">
        <v>882</v>
      </c>
      <c r="B183" s="20" t="s">
        <v>883</v>
      </c>
      <c r="C183" s="60" t="s">
        <v>520</v>
      </c>
      <c r="D183" s="20" t="s">
        <v>548</v>
      </c>
      <c r="E183" s="20" t="s">
        <v>48</v>
      </c>
      <c r="F183" s="61">
        <v>44048</v>
      </c>
      <c r="G183" s="61">
        <v>44048</v>
      </c>
      <c r="H183" s="20" t="s">
        <v>482</v>
      </c>
      <c r="I183" s="62" t="s">
        <v>522</v>
      </c>
      <c r="J183" s="23">
        <v>962312</v>
      </c>
      <c r="K183" s="23">
        <v>0</v>
      </c>
      <c r="L183" s="23">
        <v>365337</v>
      </c>
      <c r="M183" s="23">
        <v>596975</v>
      </c>
    </row>
    <row r="184" spans="1:13" x14ac:dyDescent="0.2">
      <c r="A184" s="22" t="s">
        <v>884</v>
      </c>
      <c r="B184" s="20" t="s">
        <v>883</v>
      </c>
      <c r="C184" s="60" t="s">
        <v>520</v>
      </c>
      <c r="D184" s="20" t="s">
        <v>548</v>
      </c>
      <c r="E184" s="20" t="s">
        <v>48</v>
      </c>
      <c r="F184" s="61">
        <v>44048</v>
      </c>
      <c r="G184" s="61">
        <v>44048</v>
      </c>
      <c r="H184" s="20" t="s">
        <v>482</v>
      </c>
      <c r="I184" s="62" t="s">
        <v>522</v>
      </c>
      <c r="J184" s="23">
        <v>962312</v>
      </c>
      <c r="K184" s="23">
        <v>0</v>
      </c>
      <c r="L184" s="23">
        <v>365337</v>
      </c>
      <c r="M184" s="23">
        <v>596975</v>
      </c>
    </row>
    <row r="185" spans="1:13" x14ac:dyDescent="0.2">
      <c r="A185" s="22" t="s">
        <v>885</v>
      </c>
      <c r="B185" s="20" t="s">
        <v>886</v>
      </c>
      <c r="C185" s="60" t="s">
        <v>520</v>
      </c>
      <c r="D185" s="20" t="s">
        <v>548</v>
      </c>
      <c r="E185" s="20" t="s">
        <v>48</v>
      </c>
      <c r="F185" s="61">
        <v>44048</v>
      </c>
      <c r="G185" s="61">
        <v>44048</v>
      </c>
      <c r="H185" s="20" t="s">
        <v>482</v>
      </c>
      <c r="I185" s="62" t="s">
        <v>522</v>
      </c>
      <c r="J185" s="23">
        <v>941257</v>
      </c>
      <c r="K185" s="23">
        <v>0</v>
      </c>
      <c r="L185" s="23">
        <v>356985</v>
      </c>
      <c r="M185" s="23">
        <v>584272</v>
      </c>
    </row>
    <row r="186" spans="1:13" x14ac:dyDescent="0.2">
      <c r="A186" s="22" t="s">
        <v>887</v>
      </c>
      <c r="B186" s="20" t="s">
        <v>886</v>
      </c>
      <c r="C186" s="60" t="s">
        <v>520</v>
      </c>
      <c r="D186" s="20" t="s">
        <v>548</v>
      </c>
      <c r="E186" s="20" t="s">
        <v>48</v>
      </c>
      <c r="F186" s="61">
        <v>44048</v>
      </c>
      <c r="G186" s="61">
        <v>44048</v>
      </c>
      <c r="H186" s="20" t="s">
        <v>482</v>
      </c>
      <c r="I186" s="62" t="s">
        <v>522</v>
      </c>
      <c r="J186" s="23">
        <v>941257</v>
      </c>
      <c r="K186" s="23">
        <v>0</v>
      </c>
      <c r="L186" s="23">
        <v>356985</v>
      </c>
      <c r="M186" s="23">
        <v>584272</v>
      </c>
    </row>
    <row r="187" spans="1:13" x14ac:dyDescent="0.2">
      <c r="A187" s="22" t="s">
        <v>888</v>
      </c>
      <c r="B187" s="20" t="s">
        <v>886</v>
      </c>
      <c r="C187" s="60" t="s">
        <v>520</v>
      </c>
      <c r="D187" s="20" t="s">
        <v>548</v>
      </c>
      <c r="E187" s="20" t="s">
        <v>48</v>
      </c>
      <c r="F187" s="61">
        <v>44048</v>
      </c>
      <c r="G187" s="61">
        <v>44048</v>
      </c>
      <c r="H187" s="20" t="s">
        <v>482</v>
      </c>
      <c r="I187" s="62" t="s">
        <v>522</v>
      </c>
      <c r="J187" s="23">
        <v>941257</v>
      </c>
      <c r="K187" s="23">
        <v>0</v>
      </c>
      <c r="L187" s="23">
        <v>356985</v>
      </c>
      <c r="M187" s="23">
        <v>584272</v>
      </c>
    </row>
    <row r="188" spans="1:13" x14ac:dyDescent="0.2">
      <c r="A188" s="22" t="s">
        <v>889</v>
      </c>
      <c r="B188" s="20" t="s">
        <v>886</v>
      </c>
      <c r="C188" s="60" t="s">
        <v>520</v>
      </c>
      <c r="D188" s="20" t="s">
        <v>548</v>
      </c>
      <c r="E188" s="20" t="s">
        <v>48</v>
      </c>
      <c r="F188" s="61">
        <v>44048</v>
      </c>
      <c r="G188" s="61">
        <v>44048</v>
      </c>
      <c r="H188" s="20" t="s">
        <v>482</v>
      </c>
      <c r="I188" s="62" t="s">
        <v>522</v>
      </c>
      <c r="J188" s="23">
        <v>941257</v>
      </c>
      <c r="K188" s="23">
        <v>0</v>
      </c>
      <c r="L188" s="23">
        <v>356985</v>
      </c>
      <c r="M188" s="23">
        <v>584272</v>
      </c>
    </row>
    <row r="189" spans="1:13" x14ac:dyDescent="0.2">
      <c r="A189" s="22" t="s">
        <v>890</v>
      </c>
      <c r="B189" s="20" t="s">
        <v>886</v>
      </c>
      <c r="C189" s="60" t="s">
        <v>520</v>
      </c>
      <c r="D189" s="20" t="s">
        <v>548</v>
      </c>
      <c r="E189" s="20" t="s">
        <v>48</v>
      </c>
      <c r="F189" s="61">
        <v>44048</v>
      </c>
      <c r="G189" s="61">
        <v>44048</v>
      </c>
      <c r="H189" s="20" t="s">
        <v>482</v>
      </c>
      <c r="I189" s="62" t="s">
        <v>522</v>
      </c>
      <c r="J189" s="23">
        <v>941257</v>
      </c>
      <c r="K189" s="23">
        <v>0</v>
      </c>
      <c r="L189" s="23">
        <v>356985</v>
      </c>
      <c r="M189" s="23">
        <v>584272</v>
      </c>
    </row>
    <row r="190" spans="1:13" x14ac:dyDescent="0.2">
      <c r="A190" s="22" t="s">
        <v>891</v>
      </c>
      <c r="B190" s="20" t="s">
        <v>886</v>
      </c>
      <c r="C190" s="60" t="s">
        <v>520</v>
      </c>
      <c r="D190" s="20" t="s">
        <v>548</v>
      </c>
      <c r="E190" s="20" t="s">
        <v>48</v>
      </c>
      <c r="F190" s="61">
        <v>44048</v>
      </c>
      <c r="G190" s="61">
        <v>44048</v>
      </c>
      <c r="H190" s="20" t="s">
        <v>482</v>
      </c>
      <c r="I190" s="62" t="s">
        <v>522</v>
      </c>
      <c r="J190" s="23">
        <v>941257</v>
      </c>
      <c r="K190" s="23">
        <v>0</v>
      </c>
      <c r="L190" s="23">
        <v>356985</v>
      </c>
      <c r="M190" s="23">
        <v>584272</v>
      </c>
    </row>
    <row r="191" spans="1:13" x14ac:dyDescent="0.2">
      <c r="A191" s="22" t="s">
        <v>892</v>
      </c>
      <c r="B191" s="20" t="s">
        <v>886</v>
      </c>
      <c r="C191" s="60" t="s">
        <v>520</v>
      </c>
      <c r="D191" s="20" t="s">
        <v>548</v>
      </c>
      <c r="E191" s="20" t="s">
        <v>48</v>
      </c>
      <c r="F191" s="61">
        <v>44048</v>
      </c>
      <c r="G191" s="61">
        <v>44048</v>
      </c>
      <c r="H191" s="20" t="s">
        <v>482</v>
      </c>
      <c r="I191" s="62" t="s">
        <v>522</v>
      </c>
      <c r="J191" s="23">
        <v>941257</v>
      </c>
      <c r="K191" s="23">
        <v>0</v>
      </c>
      <c r="L191" s="23">
        <v>356985</v>
      </c>
      <c r="M191" s="23">
        <v>584272</v>
      </c>
    </row>
    <row r="192" spans="1:13" x14ac:dyDescent="0.2">
      <c r="A192" s="22" t="s">
        <v>893</v>
      </c>
      <c r="B192" s="20" t="s">
        <v>894</v>
      </c>
      <c r="C192" s="60" t="s">
        <v>520</v>
      </c>
      <c r="D192" s="20" t="s">
        <v>548</v>
      </c>
      <c r="E192" s="20" t="s">
        <v>48</v>
      </c>
      <c r="F192" s="61">
        <v>44048</v>
      </c>
      <c r="G192" s="61">
        <v>44048</v>
      </c>
      <c r="H192" s="20" t="s">
        <v>482</v>
      </c>
      <c r="I192" s="62" t="s">
        <v>522</v>
      </c>
      <c r="J192" s="23">
        <v>941257</v>
      </c>
      <c r="K192" s="23">
        <v>0</v>
      </c>
      <c r="L192" s="23">
        <v>356985</v>
      </c>
      <c r="M192" s="23">
        <v>584272</v>
      </c>
    </row>
    <row r="193" spans="1:13" x14ac:dyDescent="0.2">
      <c r="A193" s="22" t="s">
        <v>895</v>
      </c>
      <c r="B193" s="20" t="s">
        <v>896</v>
      </c>
      <c r="C193" s="60" t="s">
        <v>520</v>
      </c>
      <c r="D193" s="20" t="s">
        <v>548</v>
      </c>
      <c r="E193" s="20" t="s">
        <v>48</v>
      </c>
      <c r="F193" s="61">
        <v>44048</v>
      </c>
      <c r="G193" s="61">
        <v>44048</v>
      </c>
      <c r="H193" s="20" t="s">
        <v>482</v>
      </c>
      <c r="I193" s="62" t="s">
        <v>522</v>
      </c>
      <c r="J193" s="23">
        <v>1118181</v>
      </c>
      <c r="K193" s="23">
        <v>0</v>
      </c>
      <c r="L193" s="23">
        <v>427151</v>
      </c>
      <c r="M193" s="23">
        <v>691030</v>
      </c>
    </row>
    <row r="194" spans="1:13" x14ac:dyDescent="0.2">
      <c r="A194" s="22" t="s">
        <v>897</v>
      </c>
      <c r="B194" s="20" t="s">
        <v>896</v>
      </c>
      <c r="C194" s="60" t="s">
        <v>520</v>
      </c>
      <c r="D194" s="20" t="s">
        <v>548</v>
      </c>
      <c r="E194" s="20" t="s">
        <v>48</v>
      </c>
      <c r="F194" s="61">
        <v>44048</v>
      </c>
      <c r="G194" s="61">
        <v>44048</v>
      </c>
      <c r="H194" s="20" t="s">
        <v>482</v>
      </c>
      <c r="I194" s="62" t="s">
        <v>522</v>
      </c>
      <c r="J194" s="23">
        <v>1118181</v>
      </c>
      <c r="K194" s="23">
        <v>0</v>
      </c>
      <c r="L194" s="23">
        <v>427151</v>
      </c>
      <c r="M194" s="23">
        <v>691030</v>
      </c>
    </row>
    <row r="195" spans="1:13" x14ac:dyDescent="0.2">
      <c r="A195" s="22" t="s">
        <v>898</v>
      </c>
      <c r="B195" s="20" t="s">
        <v>896</v>
      </c>
      <c r="C195" s="60" t="s">
        <v>520</v>
      </c>
      <c r="D195" s="20" t="s">
        <v>548</v>
      </c>
      <c r="E195" s="20" t="s">
        <v>48</v>
      </c>
      <c r="F195" s="61">
        <v>44048</v>
      </c>
      <c r="G195" s="61">
        <v>44048</v>
      </c>
      <c r="H195" s="20" t="s">
        <v>482</v>
      </c>
      <c r="I195" s="62" t="s">
        <v>522</v>
      </c>
      <c r="J195" s="23">
        <v>1118181</v>
      </c>
      <c r="K195" s="23">
        <v>0</v>
      </c>
      <c r="L195" s="23">
        <v>427151</v>
      </c>
      <c r="M195" s="23">
        <v>691030</v>
      </c>
    </row>
    <row r="196" spans="1:13" x14ac:dyDescent="0.2">
      <c r="A196" s="22" t="s">
        <v>899</v>
      </c>
      <c r="B196" s="20" t="s">
        <v>896</v>
      </c>
      <c r="C196" s="60" t="s">
        <v>520</v>
      </c>
      <c r="D196" s="20" t="s">
        <v>548</v>
      </c>
      <c r="E196" s="20" t="s">
        <v>48</v>
      </c>
      <c r="F196" s="61">
        <v>44048</v>
      </c>
      <c r="G196" s="61">
        <v>44048</v>
      </c>
      <c r="H196" s="20" t="s">
        <v>482</v>
      </c>
      <c r="I196" s="62" t="s">
        <v>522</v>
      </c>
      <c r="J196" s="23">
        <v>1118181</v>
      </c>
      <c r="K196" s="23">
        <v>0</v>
      </c>
      <c r="L196" s="23">
        <v>427151</v>
      </c>
      <c r="M196" s="23">
        <v>691030</v>
      </c>
    </row>
    <row r="197" spans="1:13" x14ac:dyDescent="0.2">
      <c r="A197" s="22" t="s">
        <v>900</v>
      </c>
      <c r="B197" s="20" t="s">
        <v>896</v>
      </c>
      <c r="C197" s="60" t="s">
        <v>520</v>
      </c>
      <c r="D197" s="20" t="s">
        <v>548</v>
      </c>
      <c r="E197" s="20" t="s">
        <v>48</v>
      </c>
      <c r="F197" s="61">
        <v>44048</v>
      </c>
      <c r="G197" s="61">
        <v>44048</v>
      </c>
      <c r="H197" s="20" t="s">
        <v>482</v>
      </c>
      <c r="I197" s="62" t="s">
        <v>522</v>
      </c>
      <c r="J197" s="23">
        <v>1118181</v>
      </c>
      <c r="K197" s="23">
        <v>0</v>
      </c>
      <c r="L197" s="23">
        <v>427151</v>
      </c>
      <c r="M197" s="23">
        <v>691030</v>
      </c>
    </row>
    <row r="198" spans="1:13" x14ac:dyDescent="0.2">
      <c r="A198" s="22" t="s">
        <v>901</v>
      </c>
      <c r="B198" s="20" t="s">
        <v>896</v>
      </c>
      <c r="C198" s="60" t="s">
        <v>520</v>
      </c>
      <c r="D198" s="20" t="s">
        <v>548</v>
      </c>
      <c r="E198" s="20" t="s">
        <v>48</v>
      </c>
      <c r="F198" s="61">
        <v>44048</v>
      </c>
      <c r="G198" s="61">
        <v>44048</v>
      </c>
      <c r="H198" s="20" t="s">
        <v>482</v>
      </c>
      <c r="I198" s="62" t="s">
        <v>522</v>
      </c>
      <c r="J198" s="23">
        <v>1118181</v>
      </c>
      <c r="K198" s="23">
        <v>0</v>
      </c>
      <c r="L198" s="23">
        <v>427151</v>
      </c>
      <c r="M198" s="23">
        <v>691030</v>
      </c>
    </row>
    <row r="199" spans="1:13" x14ac:dyDescent="0.2">
      <c r="A199" s="22" t="s">
        <v>902</v>
      </c>
      <c r="B199" s="20" t="s">
        <v>896</v>
      </c>
      <c r="C199" s="60" t="s">
        <v>520</v>
      </c>
      <c r="D199" s="20" t="s">
        <v>548</v>
      </c>
      <c r="E199" s="20" t="s">
        <v>48</v>
      </c>
      <c r="F199" s="61">
        <v>44048</v>
      </c>
      <c r="G199" s="61">
        <v>44048</v>
      </c>
      <c r="H199" s="20" t="s">
        <v>482</v>
      </c>
      <c r="I199" s="62" t="s">
        <v>522</v>
      </c>
      <c r="J199" s="23">
        <v>1118181</v>
      </c>
      <c r="K199" s="23">
        <v>0</v>
      </c>
      <c r="L199" s="23">
        <v>427151</v>
      </c>
      <c r="M199" s="23">
        <v>691030</v>
      </c>
    </row>
    <row r="200" spans="1:13" x14ac:dyDescent="0.2">
      <c r="A200" s="22" t="s">
        <v>903</v>
      </c>
      <c r="B200" s="20" t="s">
        <v>904</v>
      </c>
      <c r="C200" s="60" t="s">
        <v>520</v>
      </c>
      <c r="D200" s="20" t="s">
        <v>548</v>
      </c>
      <c r="E200" s="20" t="s">
        <v>48</v>
      </c>
      <c r="F200" s="61">
        <v>44048</v>
      </c>
      <c r="G200" s="61">
        <v>44048</v>
      </c>
      <c r="H200" s="20" t="s">
        <v>482</v>
      </c>
      <c r="I200" s="62" t="s">
        <v>522</v>
      </c>
      <c r="J200" s="23">
        <v>1454669</v>
      </c>
      <c r="K200" s="23">
        <v>0</v>
      </c>
      <c r="L200" s="23">
        <v>560617</v>
      </c>
      <c r="M200" s="23">
        <v>894052</v>
      </c>
    </row>
    <row r="201" spans="1:13" x14ac:dyDescent="0.2">
      <c r="A201" s="22" t="s">
        <v>905</v>
      </c>
      <c r="B201" s="20" t="s">
        <v>904</v>
      </c>
      <c r="C201" s="60" t="s">
        <v>520</v>
      </c>
      <c r="D201" s="20" t="s">
        <v>548</v>
      </c>
      <c r="E201" s="20" t="s">
        <v>48</v>
      </c>
      <c r="F201" s="61">
        <v>44048</v>
      </c>
      <c r="G201" s="61">
        <v>44048</v>
      </c>
      <c r="H201" s="20" t="s">
        <v>482</v>
      </c>
      <c r="I201" s="62" t="s">
        <v>522</v>
      </c>
      <c r="J201" s="23">
        <v>1454669</v>
      </c>
      <c r="K201" s="23">
        <v>0</v>
      </c>
      <c r="L201" s="23">
        <v>560617</v>
      </c>
      <c r="M201" s="23">
        <v>894052</v>
      </c>
    </row>
    <row r="202" spans="1:13" x14ac:dyDescent="0.2">
      <c r="A202" s="22" t="s">
        <v>906</v>
      </c>
      <c r="B202" s="20" t="s">
        <v>904</v>
      </c>
      <c r="C202" s="60" t="s">
        <v>520</v>
      </c>
      <c r="D202" s="20" t="s">
        <v>548</v>
      </c>
      <c r="E202" s="20" t="s">
        <v>48</v>
      </c>
      <c r="F202" s="61">
        <v>44048</v>
      </c>
      <c r="G202" s="61">
        <v>44048</v>
      </c>
      <c r="H202" s="20" t="s">
        <v>482</v>
      </c>
      <c r="I202" s="62" t="s">
        <v>522</v>
      </c>
      <c r="J202" s="23">
        <v>1454669</v>
      </c>
      <c r="K202" s="23">
        <v>0</v>
      </c>
      <c r="L202" s="23">
        <v>560617</v>
      </c>
      <c r="M202" s="23">
        <v>894052</v>
      </c>
    </row>
    <row r="203" spans="1:13" x14ac:dyDescent="0.2">
      <c r="A203" s="22" t="s">
        <v>907</v>
      </c>
      <c r="B203" s="20" t="s">
        <v>904</v>
      </c>
      <c r="C203" s="60" t="s">
        <v>520</v>
      </c>
      <c r="D203" s="20" t="s">
        <v>548</v>
      </c>
      <c r="E203" s="20" t="s">
        <v>48</v>
      </c>
      <c r="F203" s="61">
        <v>44048</v>
      </c>
      <c r="G203" s="61">
        <v>44048</v>
      </c>
      <c r="H203" s="20" t="s">
        <v>482</v>
      </c>
      <c r="I203" s="62" t="s">
        <v>522</v>
      </c>
      <c r="J203" s="23">
        <v>1454669</v>
      </c>
      <c r="K203" s="23">
        <v>0</v>
      </c>
      <c r="L203" s="23">
        <v>560617</v>
      </c>
      <c r="M203" s="23">
        <v>894052</v>
      </c>
    </row>
    <row r="204" spans="1:13" x14ac:dyDescent="0.2">
      <c r="A204" s="22" t="s">
        <v>908</v>
      </c>
      <c r="B204" s="20" t="s">
        <v>904</v>
      </c>
      <c r="C204" s="60" t="s">
        <v>520</v>
      </c>
      <c r="D204" s="20" t="s">
        <v>548</v>
      </c>
      <c r="E204" s="20" t="s">
        <v>48</v>
      </c>
      <c r="F204" s="61">
        <v>44048</v>
      </c>
      <c r="G204" s="61">
        <v>44048</v>
      </c>
      <c r="H204" s="20" t="s">
        <v>482</v>
      </c>
      <c r="I204" s="62" t="s">
        <v>522</v>
      </c>
      <c r="J204" s="23">
        <v>1454669</v>
      </c>
      <c r="K204" s="23">
        <v>0</v>
      </c>
      <c r="L204" s="23">
        <v>560617</v>
      </c>
      <c r="M204" s="23">
        <v>894052</v>
      </c>
    </row>
    <row r="205" spans="1:13" x14ac:dyDescent="0.2">
      <c r="A205" s="22" t="s">
        <v>909</v>
      </c>
      <c r="B205" s="20" t="s">
        <v>904</v>
      </c>
      <c r="C205" s="60" t="s">
        <v>520</v>
      </c>
      <c r="D205" s="20" t="s">
        <v>548</v>
      </c>
      <c r="E205" s="20" t="s">
        <v>48</v>
      </c>
      <c r="F205" s="61">
        <v>44048</v>
      </c>
      <c r="G205" s="61">
        <v>44048</v>
      </c>
      <c r="H205" s="20" t="s">
        <v>482</v>
      </c>
      <c r="I205" s="62" t="s">
        <v>522</v>
      </c>
      <c r="J205" s="23">
        <v>1454669</v>
      </c>
      <c r="K205" s="23">
        <v>0</v>
      </c>
      <c r="L205" s="23">
        <v>560617</v>
      </c>
      <c r="M205" s="23">
        <v>894052</v>
      </c>
    </row>
    <row r="206" spans="1:13" x14ac:dyDescent="0.2">
      <c r="A206" s="22" t="s">
        <v>910</v>
      </c>
      <c r="B206" s="20" t="s">
        <v>911</v>
      </c>
      <c r="C206" s="60" t="s">
        <v>520</v>
      </c>
      <c r="D206" s="20" t="s">
        <v>548</v>
      </c>
      <c r="E206" s="20" t="s">
        <v>48</v>
      </c>
      <c r="F206" s="61">
        <v>44048</v>
      </c>
      <c r="G206" s="61">
        <v>44048</v>
      </c>
      <c r="H206" s="20" t="s">
        <v>482</v>
      </c>
      <c r="I206" s="62" t="s">
        <v>522</v>
      </c>
      <c r="J206" s="23">
        <v>1454669</v>
      </c>
      <c r="K206" s="23">
        <v>0</v>
      </c>
      <c r="L206" s="23">
        <v>560617</v>
      </c>
      <c r="M206" s="23">
        <v>894052</v>
      </c>
    </row>
    <row r="207" spans="1:13" x14ac:dyDescent="0.2">
      <c r="A207" s="22" t="s">
        <v>912</v>
      </c>
      <c r="B207" s="20" t="s">
        <v>911</v>
      </c>
      <c r="C207" s="60" t="s">
        <v>520</v>
      </c>
      <c r="D207" s="20" t="s">
        <v>548</v>
      </c>
      <c r="E207" s="20" t="s">
        <v>48</v>
      </c>
      <c r="F207" s="61">
        <v>44048</v>
      </c>
      <c r="G207" s="61">
        <v>44048</v>
      </c>
      <c r="H207" s="20" t="s">
        <v>482</v>
      </c>
      <c r="I207" s="62" t="s">
        <v>522</v>
      </c>
      <c r="J207" s="23">
        <v>1454669</v>
      </c>
      <c r="K207" s="23">
        <v>0</v>
      </c>
      <c r="L207" s="23">
        <v>560617</v>
      </c>
      <c r="M207" s="23">
        <v>894052</v>
      </c>
    </row>
    <row r="208" spans="1:13" x14ac:dyDescent="0.2">
      <c r="A208" s="22" t="s">
        <v>913</v>
      </c>
      <c r="B208" s="20" t="s">
        <v>911</v>
      </c>
      <c r="C208" s="60" t="s">
        <v>520</v>
      </c>
      <c r="D208" s="20" t="s">
        <v>548</v>
      </c>
      <c r="E208" s="20" t="s">
        <v>48</v>
      </c>
      <c r="F208" s="61">
        <v>44048</v>
      </c>
      <c r="G208" s="61">
        <v>44048</v>
      </c>
      <c r="H208" s="20" t="s">
        <v>482</v>
      </c>
      <c r="I208" s="62" t="s">
        <v>522</v>
      </c>
      <c r="J208" s="23">
        <v>1454669</v>
      </c>
      <c r="K208" s="23">
        <v>0</v>
      </c>
      <c r="L208" s="23">
        <v>560617</v>
      </c>
      <c r="M208" s="23">
        <v>894052</v>
      </c>
    </row>
    <row r="209" spans="1:13" x14ac:dyDescent="0.2">
      <c r="A209" s="22" t="s">
        <v>914</v>
      </c>
      <c r="B209" s="20" t="s">
        <v>911</v>
      </c>
      <c r="C209" s="60" t="s">
        <v>520</v>
      </c>
      <c r="D209" s="20" t="s">
        <v>548</v>
      </c>
      <c r="E209" s="20" t="s">
        <v>48</v>
      </c>
      <c r="F209" s="61">
        <v>44048</v>
      </c>
      <c r="G209" s="61">
        <v>44048</v>
      </c>
      <c r="H209" s="20" t="s">
        <v>482</v>
      </c>
      <c r="I209" s="62" t="s">
        <v>522</v>
      </c>
      <c r="J209" s="23">
        <v>1454669</v>
      </c>
      <c r="K209" s="23">
        <v>0</v>
      </c>
      <c r="L209" s="23">
        <v>560617</v>
      </c>
      <c r="M209" s="23">
        <v>894052</v>
      </c>
    </row>
    <row r="210" spans="1:13" x14ac:dyDescent="0.2">
      <c r="A210" s="22" t="s">
        <v>915</v>
      </c>
      <c r="B210" s="20" t="s">
        <v>911</v>
      </c>
      <c r="C210" s="60" t="s">
        <v>520</v>
      </c>
      <c r="D210" s="20" t="s">
        <v>548</v>
      </c>
      <c r="E210" s="20" t="s">
        <v>48</v>
      </c>
      <c r="F210" s="61">
        <v>44048</v>
      </c>
      <c r="G210" s="61">
        <v>44048</v>
      </c>
      <c r="H210" s="20" t="s">
        <v>482</v>
      </c>
      <c r="I210" s="62" t="s">
        <v>522</v>
      </c>
      <c r="J210" s="23">
        <v>1454669</v>
      </c>
      <c r="K210" s="23">
        <v>0</v>
      </c>
      <c r="L210" s="23">
        <v>560617</v>
      </c>
      <c r="M210" s="23">
        <v>894052</v>
      </c>
    </row>
    <row r="211" spans="1:13" x14ac:dyDescent="0.2">
      <c r="A211" s="22" t="s">
        <v>916</v>
      </c>
      <c r="B211" s="20" t="s">
        <v>911</v>
      </c>
      <c r="C211" s="60" t="s">
        <v>520</v>
      </c>
      <c r="D211" s="20" t="s">
        <v>548</v>
      </c>
      <c r="E211" s="20" t="s">
        <v>48</v>
      </c>
      <c r="F211" s="61">
        <v>44048</v>
      </c>
      <c r="G211" s="61">
        <v>44048</v>
      </c>
      <c r="H211" s="20" t="s">
        <v>482</v>
      </c>
      <c r="I211" s="62" t="s">
        <v>522</v>
      </c>
      <c r="J211" s="23">
        <v>1454669</v>
      </c>
      <c r="K211" s="23">
        <v>0</v>
      </c>
      <c r="L211" s="23">
        <v>560617</v>
      </c>
      <c r="M211" s="23">
        <v>894052</v>
      </c>
    </row>
    <row r="212" spans="1:13" x14ac:dyDescent="0.2">
      <c r="A212" s="22" t="s">
        <v>917</v>
      </c>
      <c r="B212" s="20" t="s">
        <v>911</v>
      </c>
      <c r="C212" s="60" t="s">
        <v>520</v>
      </c>
      <c r="D212" s="20" t="s">
        <v>548</v>
      </c>
      <c r="E212" s="20" t="s">
        <v>48</v>
      </c>
      <c r="F212" s="61">
        <v>44048</v>
      </c>
      <c r="G212" s="61">
        <v>44048</v>
      </c>
      <c r="H212" s="20" t="s">
        <v>482</v>
      </c>
      <c r="I212" s="62" t="s">
        <v>522</v>
      </c>
      <c r="J212" s="23">
        <v>1454669</v>
      </c>
      <c r="K212" s="23">
        <v>0</v>
      </c>
      <c r="L212" s="23">
        <v>560617</v>
      </c>
      <c r="M212" s="23">
        <v>894052</v>
      </c>
    </row>
    <row r="213" spans="1:13" x14ac:dyDescent="0.2">
      <c r="A213" s="22" t="s">
        <v>918</v>
      </c>
      <c r="B213" s="20" t="s">
        <v>919</v>
      </c>
      <c r="C213" s="60" t="s">
        <v>520</v>
      </c>
      <c r="D213" s="20" t="s">
        <v>548</v>
      </c>
      <c r="E213" s="20" t="s">
        <v>48</v>
      </c>
      <c r="F213" s="61">
        <v>44048</v>
      </c>
      <c r="G213" s="61">
        <v>44048</v>
      </c>
      <c r="H213" s="20" t="s">
        <v>482</v>
      </c>
      <c r="I213" s="62" t="s">
        <v>522</v>
      </c>
      <c r="J213" s="23">
        <v>1454669</v>
      </c>
      <c r="K213" s="23">
        <v>0</v>
      </c>
      <c r="L213" s="23">
        <v>560617</v>
      </c>
      <c r="M213" s="23">
        <v>894052</v>
      </c>
    </row>
    <row r="214" spans="1:13" x14ac:dyDescent="0.2">
      <c r="A214" s="22" t="s">
        <v>920</v>
      </c>
      <c r="B214" s="20" t="s">
        <v>919</v>
      </c>
      <c r="C214" s="60" t="s">
        <v>520</v>
      </c>
      <c r="D214" s="20" t="s">
        <v>548</v>
      </c>
      <c r="E214" s="20" t="s">
        <v>48</v>
      </c>
      <c r="F214" s="61">
        <v>44048</v>
      </c>
      <c r="G214" s="61">
        <v>44048</v>
      </c>
      <c r="H214" s="20" t="s">
        <v>482</v>
      </c>
      <c r="I214" s="62" t="s">
        <v>522</v>
      </c>
      <c r="J214" s="23">
        <v>1454669</v>
      </c>
      <c r="K214" s="23">
        <v>0</v>
      </c>
      <c r="L214" s="23">
        <v>560617</v>
      </c>
      <c r="M214" s="23">
        <v>894052</v>
      </c>
    </row>
    <row r="215" spans="1:13" x14ac:dyDescent="0.2">
      <c r="A215" s="22" t="s">
        <v>921</v>
      </c>
      <c r="B215" s="20" t="s">
        <v>922</v>
      </c>
      <c r="C215" s="60" t="s">
        <v>520</v>
      </c>
      <c r="D215" s="20" t="s">
        <v>548</v>
      </c>
      <c r="E215" s="20" t="s">
        <v>48</v>
      </c>
      <c r="F215" s="61">
        <v>44048</v>
      </c>
      <c r="G215" s="61">
        <v>44048</v>
      </c>
      <c r="H215" s="20" t="s">
        <v>482</v>
      </c>
      <c r="I215" s="62" t="s">
        <v>522</v>
      </c>
      <c r="J215" s="23">
        <v>1460578</v>
      </c>
      <c r="K215" s="23">
        <v>0</v>
      </c>
      <c r="L215" s="23">
        <v>562960</v>
      </c>
      <c r="M215" s="23">
        <v>897618</v>
      </c>
    </row>
    <row r="216" spans="1:13" x14ac:dyDescent="0.2">
      <c r="A216" s="22" t="s">
        <v>923</v>
      </c>
      <c r="B216" s="20" t="s">
        <v>924</v>
      </c>
      <c r="C216" s="60" t="s">
        <v>520</v>
      </c>
      <c r="D216" s="20" t="s">
        <v>548</v>
      </c>
      <c r="E216" s="20" t="s">
        <v>48</v>
      </c>
      <c r="F216" s="61">
        <v>44048</v>
      </c>
      <c r="G216" s="61">
        <v>44048</v>
      </c>
      <c r="H216" s="20" t="s">
        <v>482</v>
      </c>
      <c r="I216" s="62" t="s">
        <v>522</v>
      </c>
      <c r="J216" s="23">
        <v>1767147</v>
      </c>
      <c r="K216" s="23">
        <v>0</v>
      </c>
      <c r="L216" s="23">
        <v>684571</v>
      </c>
      <c r="M216" s="23">
        <v>1082576</v>
      </c>
    </row>
    <row r="217" spans="1:13" x14ac:dyDescent="0.2">
      <c r="A217" s="22" t="s">
        <v>925</v>
      </c>
      <c r="B217" s="20" t="s">
        <v>926</v>
      </c>
      <c r="C217" s="60" t="s">
        <v>520</v>
      </c>
      <c r="D217" s="20" t="s">
        <v>548</v>
      </c>
      <c r="E217" s="20" t="s">
        <v>48</v>
      </c>
      <c r="F217" s="61">
        <v>44048</v>
      </c>
      <c r="G217" s="61">
        <v>44048</v>
      </c>
      <c r="H217" s="20" t="s">
        <v>482</v>
      </c>
      <c r="I217" s="62" t="s">
        <v>522</v>
      </c>
      <c r="J217" s="23">
        <v>2244361</v>
      </c>
      <c r="K217" s="23">
        <v>0</v>
      </c>
      <c r="L217" s="23">
        <v>873858</v>
      </c>
      <c r="M217" s="23">
        <v>1370503</v>
      </c>
    </row>
    <row r="218" spans="1:13" x14ac:dyDescent="0.2">
      <c r="A218" s="22" t="s">
        <v>927</v>
      </c>
      <c r="B218" s="20" t="s">
        <v>928</v>
      </c>
      <c r="C218" s="60" t="s">
        <v>520</v>
      </c>
      <c r="D218" s="20" t="s">
        <v>548</v>
      </c>
      <c r="E218" s="20" t="s">
        <v>48</v>
      </c>
      <c r="F218" s="61">
        <v>44048</v>
      </c>
      <c r="G218" s="61">
        <v>44048</v>
      </c>
      <c r="H218" s="20" t="s">
        <v>482</v>
      </c>
      <c r="I218" s="62" t="s">
        <v>522</v>
      </c>
      <c r="J218" s="23">
        <v>1553288</v>
      </c>
      <c r="K218" s="23">
        <v>0</v>
      </c>
      <c r="L218" s="23">
        <v>599742</v>
      </c>
      <c r="M218" s="23">
        <v>953546</v>
      </c>
    </row>
    <row r="219" spans="1:13" x14ac:dyDescent="0.2">
      <c r="A219" s="22" t="s">
        <v>929</v>
      </c>
      <c r="B219" s="20" t="s">
        <v>930</v>
      </c>
      <c r="C219" s="60" t="s">
        <v>520</v>
      </c>
      <c r="D219" s="20" t="s">
        <v>548</v>
      </c>
      <c r="E219" s="20" t="s">
        <v>48</v>
      </c>
      <c r="F219" s="61">
        <v>44048</v>
      </c>
      <c r="G219" s="61">
        <v>44048</v>
      </c>
      <c r="H219" s="20" t="s">
        <v>482</v>
      </c>
      <c r="I219" s="62" t="s">
        <v>522</v>
      </c>
      <c r="J219" s="23">
        <v>1869829</v>
      </c>
      <c r="K219" s="23">
        <v>0</v>
      </c>
      <c r="L219" s="23">
        <v>725300</v>
      </c>
      <c r="M219" s="23">
        <v>1144529</v>
      </c>
    </row>
    <row r="220" spans="1:13" x14ac:dyDescent="0.2">
      <c r="A220" s="22" t="s">
        <v>931</v>
      </c>
      <c r="B220" s="20" t="s">
        <v>930</v>
      </c>
      <c r="C220" s="60" t="s">
        <v>520</v>
      </c>
      <c r="D220" s="20" t="s">
        <v>548</v>
      </c>
      <c r="E220" s="20" t="s">
        <v>48</v>
      </c>
      <c r="F220" s="61">
        <v>44048</v>
      </c>
      <c r="G220" s="61">
        <v>44048</v>
      </c>
      <c r="H220" s="20" t="s">
        <v>482</v>
      </c>
      <c r="I220" s="62" t="s">
        <v>522</v>
      </c>
      <c r="J220" s="23">
        <v>1869829</v>
      </c>
      <c r="K220" s="23">
        <v>0</v>
      </c>
      <c r="L220" s="23">
        <v>725300</v>
      </c>
      <c r="M220" s="23">
        <v>1144529</v>
      </c>
    </row>
    <row r="221" spans="1:13" x14ac:dyDescent="0.2">
      <c r="A221" s="22" t="s">
        <v>932</v>
      </c>
      <c r="B221" s="20" t="s">
        <v>930</v>
      </c>
      <c r="C221" s="60" t="s">
        <v>520</v>
      </c>
      <c r="D221" s="20" t="s">
        <v>548</v>
      </c>
      <c r="E221" s="20" t="s">
        <v>48</v>
      </c>
      <c r="F221" s="61">
        <v>44048</v>
      </c>
      <c r="G221" s="61">
        <v>44048</v>
      </c>
      <c r="H221" s="20" t="s">
        <v>482</v>
      </c>
      <c r="I221" s="62" t="s">
        <v>522</v>
      </c>
      <c r="J221" s="23">
        <v>1869829</v>
      </c>
      <c r="K221" s="23">
        <v>0</v>
      </c>
      <c r="L221" s="23">
        <v>725300</v>
      </c>
      <c r="M221" s="23">
        <v>1144529</v>
      </c>
    </row>
    <row r="222" spans="1:13" x14ac:dyDescent="0.2">
      <c r="A222" s="22" t="s">
        <v>933</v>
      </c>
      <c r="B222" s="20" t="s">
        <v>930</v>
      </c>
      <c r="C222" s="60" t="s">
        <v>520</v>
      </c>
      <c r="D222" s="20" t="s">
        <v>548</v>
      </c>
      <c r="E222" s="20" t="s">
        <v>48</v>
      </c>
      <c r="F222" s="61">
        <v>44048</v>
      </c>
      <c r="G222" s="61">
        <v>44048</v>
      </c>
      <c r="H222" s="20" t="s">
        <v>482</v>
      </c>
      <c r="I222" s="62" t="s">
        <v>522</v>
      </c>
      <c r="J222" s="23">
        <v>1869829</v>
      </c>
      <c r="K222" s="23">
        <v>0</v>
      </c>
      <c r="L222" s="23">
        <v>725300</v>
      </c>
      <c r="M222" s="23">
        <v>1144529</v>
      </c>
    </row>
    <row r="223" spans="1:13" x14ac:dyDescent="0.2">
      <c r="A223" s="22" t="s">
        <v>934</v>
      </c>
      <c r="B223" s="20" t="s">
        <v>930</v>
      </c>
      <c r="C223" s="60" t="s">
        <v>520</v>
      </c>
      <c r="D223" s="20" t="s">
        <v>548</v>
      </c>
      <c r="E223" s="20" t="s">
        <v>48</v>
      </c>
      <c r="F223" s="61">
        <v>44048</v>
      </c>
      <c r="G223" s="61">
        <v>44048</v>
      </c>
      <c r="H223" s="20" t="s">
        <v>482</v>
      </c>
      <c r="I223" s="62" t="s">
        <v>522</v>
      </c>
      <c r="J223" s="23">
        <v>1869829</v>
      </c>
      <c r="K223" s="23">
        <v>0</v>
      </c>
      <c r="L223" s="23">
        <v>725300</v>
      </c>
      <c r="M223" s="23">
        <v>1144529</v>
      </c>
    </row>
    <row r="224" spans="1:13" x14ac:dyDescent="0.2">
      <c r="A224" s="22" t="s">
        <v>935</v>
      </c>
      <c r="B224" s="20" t="s">
        <v>936</v>
      </c>
      <c r="C224" s="60" t="s">
        <v>520</v>
      </c>
      <c r="D224" s="20" t="s">
        <v>548</v>
      </c>
      <c r="E224" s="20" t="s">
        <v>48</v>
      </c>
      <c r="F224" s="61">
        <v>44048</v>
      </c>
      <c r="G224" s="61">
        <v>44048</v>
      </c>
      <c r="H224" s="20" t="s">
        <v>482</v>
      </c>
      <c r="I224" s="62" t="s">
        <v>522</v>
      </c>
      <c r="J224" s="23">
        <v>2347175</v>
      </c>
      <c r="K224" s="23">
        <v>0</v>
      </c>
      <c r="L224" s="23">
        <v>914611</v>
      </c>
      <c r="M224" s="23">
        <v>1432564</v>
      </c>
    </row>
    <row r="225" spans="1:13" x14ac:dyDescent="0.2">
      <c r="A225" s="22" t="s">
        <v>937</v>
      </c>
      <c r="B225" s="20" t="s">
        <v>936</v>
      </c>
      <c r="C225" s="60" t="s">
        <v>520</v>
      </c>
      <c r="D225" s="20" t="s">
        <v>548</v>
      </c>
      <c r="E225" s="20" t="s">
        <v>48</v>
      </c>
      <c r="F225" s="61">
        <v>44048</v>
      </c>
      <c r="G225" s="61">
        <v>44048</v>
      </c>
      <c r="H225" s="20" t="s">
        <v>482</v>
      </c>
      <c r="I225" s="62" t="s">
        <v>522</v>
      </c>
      <c r="J225" s="23">
        <v>2347175</v>
      </c>
      <c r="K225" s="23">
        <v>0</v>
      </c>
      <c r="L225" s="23">
        <v>914611</v>
      </c>
      <c r="M225" s="23">
        <v>1432564</v>
      </c>
    </row>
    <row r="226" spans="1:13" x14ac:dyDescent="0.2">
      <c r="A226" s="22" t="s">
        <v>938</v>
      </c>
      <c r="B226" s="20" t="s">
        <v>936</v>
      </c>
      <c r="C226" s="60" t="s">
        <v>520</v>
      </c>
      <c r="D226" s="20" t="s">
        <v>548</v>
      </c>
      <c r="E226" s="20" t="s">
        <v>48</v>
      </c>
      <c r="F226" s="61">
        <v>44048</v>
      </c>
      <c r="G226" s="61">
        <v>44048</v>
      </c>
      <c r="H226" s="20" t="s">
        <v>482</v>
      </c>
      <c r="I226" s="62" t="s">
        <v>522</v>
      </c>
      <c r="J226" s="23">
        <v>2347175</v>
      </c>
      <c r="K226" s="23">
        <v>0</v>
      </c>
      <c r="L226" s="23">
        <v>914611</v>
      </c>
      <c r="M226" s="23">
        <v>1432564</v>
      </c>
    </row>
    <row r="227" spans="1:13" x14ac:dyDescent="0.2">
      <c r="A227" s="22" t="s">
        <v>939</v>
      </c>
      <c r="B227" s="20" t="s">
        <v>940</v>
      </c>
      <c r="C227" s="60" t="s">
        <v>520</v>
      </c>
      <c r="D227" s="20" t="s">
        <v>548</v>
      </c>
      <c r="E227" s="20" t="s">
        <v>48</v>
      </c>
      <c r="F227" s="61">
        <v>44048</v>
      </c>
      <c r="G227" s="61">
        <v>44048</v>
      </c>
      <c r="H227" s="20" t="s">
        <v>482</v>
      </c>
      <c r="I227" s="62" t="s">
        <v>522</v>
      </c>
      <c r="J227" s="23">
        <v>2347175</v>
      </c>
      <c r="K227" s="23">
        <v>0</v>
      </c>
      <c r="L227" s="23">
        <v>914611</v>
      </c>
      <c r="M227" s="23">
        <v>1432564</v>
      </c>
    </row>
    <row r="228" spans="1:13" x14ac:dyDescent="0.2">
      <c r="A228" s="22" t="s">
        <v>941</v>
      </c>
      <c r="B228" s="20" t="s">
        <v>940</v>
      </c>
      <c r="C228" s="60" t="s">
        <v>520</v>
      </c>
      <c r="D228" s="20" t="s">
        <v>548</v>
      </c>
      <c r="E228" s="20" t="s">
        <v>48</v>
      </c>
      <c r="F228" s="61">
        <v>44048</v>
      </c>
      <c r="G228" s="61">
        <v>44048</v>
      </c>
      <c r="H228" s="20" t="s">
        <v>482</v>
      </c>
      <c r="I228" s="62" t="s">
        <v>522</v>
      </c>
      <c r="J228" s="23">
        <v>2347175</v>
      </c>
      <c r="K228" s="23">
        <v>0</v>
      </c>
      <c r="L228" s="23">
        <v>914611</v>
      </c>
      <c r="M228" s="23">
        <v>1432564</v>
      </c>
    </row>
    <row r="229" spans="1:13" x14ac:dyDescent="0.2">
      <c r="A229" s="22" t="s">
        <v>942</v>
      </c>
      <c r="B229" s="20" t="s">
        <v>943</v>
      </c>
      <c r="C229" s="60" t="s">
        <v>520</v>
      </c>
      <c r="D229" s="20" t="s">
        <v>548</v>
      </c>
      <c r="E229" s="20" t="s">
        <v>48</v>
      </c>
      <c r="F229" s="61">
        <v>44048</v>
      </c>
      <c r="G229" s="61">
        <v>44048</v>
      </c>
      <c r="H229" s="20" t="s">
        <v>482</v>
      </c>
      <c r="I229" s="62" t="s">
        <v>522</v>
      </c>
      <c r="J229" s="23">
        <v>2962767</v>
      </c>
      <c r="K229" s="23">
        <v>0</v>
      </c>
      <c r="L229" s="23">
        <v>1158792</v>
      </c>
      <c r="M229" s="23">
        <v>1803975</v>
      </c>
    </row>
    <row r="230" spans="1:13" x14ac:dyDescent="0.2">
      <c r="A230" s="22" t="s">
        <v>944</v>
      </c>
      <c r="B230" s="20" t="s">
        <v>945</v>
      </c>
      <c r="C230" s="60" t="s">
        <v>520</v>
      </c>
      <c r="D230" s="20" t="s">
        <v>548</v>
      </c>
      <c r="E230" s="20" t="s">
        <v>48</v>
      </c>
      <c r="F230" s="61">
        <v>44048</v>
      </c>
      <c r="G230" s="61">
        <v>44048</v>
      </c>
      <c r="H230" s="20" t="s">
        <v>482</v>
      </c>
      <c r="I230" s="62" t="s">
        <v>522</v>
      </c>
      <c r="J230" s="23">
        <v>2762943</v>
      </c>
      <c r="K230" s="23">
        <v>0</v>
      </c>
      <c r="L230" s="23">
        <v>1079541</v>
      </c>
      <c r="M230" s="23">
        <v>1683402</v>
      </c>
    </row>
    <row r="231" spans="1:13" x14ac:dyDescent="0.2">
      <c r="A231" s="22" t="s">
        <v>946</v>
      </c>
      <c r="B231" s="20" t="s">
        <v>947</v>
      </c>
      <c r="C231" s="60" t="s">
        <v>520</v>
      </c>
      <c r="D231" s="20" t="s">
        <v>548</v>
      </c>
      <c r="E231" s="20" t="s">
        <v>48</v>
      </c>
      <c r="F231" s="61">
        <v>44048</v>
      </c>
      <c r="G231" s="61">
        <v>44048</v>
      </c>
      <c r="H231" s="20" t="s">
        <v>482</v>
      </c>
      <c r="I231" s="62" t="s">
        <v>522</v>
      </c>
      <c r="J231" s="23">
        <v>2762943</v>
      </c>
      <c r="K231" s="23">
        <v>0</v>
      </c>
      <c r="L231" s="23">
        <v>1079541</v>
      </c>
      <c r="M231" s="23">
        <v>1683402</v>
      </c>
    </row>
    <row r="232" spans="1:13" x14ac:dyDescent="0.2">
      <c r="A232" s="22" t="s">
        <v>948</v>
      </c>
      <c r="B232" s="20" t="s">
        <v>947</v>
      </c>
      <c r="C232" s="60" t="s">
        <v>520</v>
      </c>
      <c r="D232" s="20" t="s">
        <v>548</v>
      </c>
      <c r="E232" s="20" t="s">
        <v>48</v>
      </c>
      <c r="F232" s="61">
        <v>44048</v>
      </c>
      <c r="G232" s="61">
        <v>44048</v>
      </c>
      <c r="H232" s="20" t="s">
        <v>482</v>
      </c>
      <c r="I232" s="62" t="s">
        <v>522</v>
      </c>
      <c r="J232" s="23">
        <v>2762943</v>
      </c>
      <c r="K232" s="23">
        <v>0</v>
      </c>
      <c r="L232" s="23">
        <v>1079541</v>
      </c>
      <c r="M232" s="23">
        <v>1683402</v>
      </c>
    </row>
    <row r="233" spans="1:13" x14ac:dyDescent="0.2">
      <c r="A233" s="22" t="s">
        <v>949</v>
      </c>
      <c r="B233" s="20" t="s">
        <v>950</v>
      </c>
      <c r="C233" s="60" t="s">
        <v>520</v>
      </c>
      <c r="D233" s="20" t="s">
        <v>548</v>
      </c>
      <c r="E233" s="20" t="s">
        <v>48</v>
      </c>
      <c r="F233" s="61">
        <v>44048</v>
      </c>
      <c r="G233" s="61">
        <v>44048</v>
      </c>
      <c r="H233" s="20" t="s">
        <v>482</v>
      </c>
      <c r="I233" s="62" t="s">
        <v>522</v>
      </c>
      <c r="J233" s="23">
        <v>3168501</v>
      </c>
      <c r="K233" s="23">
        <v>0</v>
      </c>
      <c r="L233" s="23">
        <v>1240403</v>
      </c>
      <c r="M233" s="23">
        <v>1928098</v>
      </c>
    </row>
    <row r="234" spans="1:13" x14ac:dyDescent="0.2">
      <c r="A234" s="22" t="s">
        <v>951</v>
      </c>
      <c r="B234" s="20" t="s">
        <v>950</v>
      </c>
      <c r="C234" s="60" t="s">
        <v>520</v>
      </c>
      <c r="D234" s="20" t="s">
        <v>548</v>
      </c>
      <c r="E234" s="20" t="s">
        <v>48</v>
      </c>
      <c r="F234" s="61">
        <v>44048</v>
      </c>
      <c r="G234" s="61">
        <v>44048</v>
      </c>
      <c r="H234" s="20" t="s">
        <v>482</v>
      </c>
      <c r="I234" s="62" t="s">
        <v>522</v>
      </c>
      <c r="J234" s="23">
        <v>3168501</v>
      </c>
      <c r="K234" s="23">
        <v>0</v>
      </c>
      <c r="L234" s="23">
        <v>1240403</v>
      </c>
      <c r="M234" s="23">
        <v>1928098</v>
      </c>
    </row>
    <row r="235" spans="1:13" x14ac:dyDescent="0.2">
      <c r="A235" s="22" t="s">
        <v>952</v>
      </c>
      <c r="B235" s="20" t="s">
        <v>950</v>
      </c>
      <c r="C235" s="60" t="s">
        <v>520</v>
      </c>
      <c r="D235" s="20" t="s">
        <v>548</v>
      </c>
      <c r="E235" s="20" t="s">
        <v>48</v>
      </c>
      <c r="F235" s="61">
        <v>44048</v>
      </c>
      <c r="G235" s="61">
        <v>44048</v>
      </c>
      <c r="H235" s="20" t="s">
        <v>482</v>
      </c>
      <c r="I235" s="62" t="s">
        <v>522</v>
      </c>
      <c r="J235" s="23">
        <v>3168501</v>
      </c>
      <c r="K235" s="23">
        <v>0</v>
      </c>
      <c r="L235" s="23">
        <v>1240403</v>
      </c>
      <c r="M235" s="23">
        <v>1928098</v>
      </c>
    </row>
    <row r="236" spans="1:13" x14ac:dyDescent="0.2">
      <c r="A236" s="22" t="s">
        <v>953</v>
      </c>
      <c r="B236" s="20" t="s">
        <v>954</v>
      </c>
      <c r="C236" s="60" t="s">
        <v>520</v>
      </c>
      <c r="D236" s="20" t="s">
        <v>548</v>
      </c>
      <c r="E236" s="20" t="s">
        <v>48</v>
      </c>
      <c r="F236" s="61">
        <v>44048</v>
      </c>
      <c r="G236" s="61">
        <v>44048</v>
      </c>
      <c r="H236" s="20" t="s">
        <v>482</v>
      </c>
      <c r="I236" s="62" t="s">
        <v>522</v>
      </c>
      <c r="J236" s="23">
        <v>4134749</v>
      </c>
      <c r="K236" s="23">
        <v>0</v>
      </c>
      <c r="L236" s="23">
        <v>1623638</v>
      </c>
      <c r="M236" s="23">
        <v>2511111</v>
      </c>
    </row>
    <row r="237" spans="1:13" x14ac:dyDescent="0.2">
      <c r="A237" s="22" t="s">
        <v>955</v>
      </c>
      <c r="B237" s="20" t="s">
        <v>954</v>
      </c>
      <c r="C237" s="60" t="s">
        <v>520</v>
      </c>
      <c r="D237" s="20" t="s">
        <v>548</v>
      </c>
      <c r="E237" s="20" t="s">
        <v>48</v>
      </c>
      <c r="F237" s="61">
        <v>44048</v>
      </c>
      <c r="G237" s="61">
        <v>44048</v>
      </c>
      <c r="H237" s="20" t="s">
        <v>482</v>
      </c>
      <c r="I237" s="62" t="s">
        <v>522</v>
      </c>
      <c r="J237" s="23">
        <v>4134749</v>
      </c>
      <c r="K237" s="23">
        <v>0</v>
      </c>
      <c r="L237" s="23">
        <v>1623638</v>
      </c>
      <c r="M237" s="23">
        <v>2511111</v>
      </c>
    </row>
    <row r="238" spans="1:13" x14ac:dyDescent="0.2">
      <c r="A238" s="22" t="s">
        <v>956</v>
      </c>
      <c r="B238" s="20" t="s">
        <v>957</v>
      </c>
      <c r="C238" s="60" t="s">
        <v>958</v>
      </c>
      <c r="D238" s="20" t="s">
        <v>548</v>
      </c>
      <c r="E238" s="20" t="s">
        <v>48</v>
      </c>
      <c r="F238" s="61">
        <v>44048</v>
      </c>
      <c r="G238" s="61">
        <v>44048</v>
      </c>
      <c r="H238" s="20" t="s">
        <v>482</v>
      </c>
      <c r="I238" s="62" t="s">
        <v>522</v>
      </c>
      <c r="J238" s="23">
        <v>5027048</v>
      </c>
      <c r="K238" s="23">
        <v>0</v>
      </c>
      <c r="L238" s="23">
        <v>1977569</v>
      </c>
      <c r="M238" s="23">
        <v>3049479</v>
      </c>
    </row>
    <row r="239" spans="1:13" x14ac:dyDescent="0.2">
      <c r="A239" s="22" t="s">
        <v>959</v>
      </c>
      <c r="B239" s="20" t="s">
        <v>960</v>
      </c>
      <c r="C239" s="60" t="s">
        <v>961</v>
      </c>
      <c r="D239" s="20" t="s">
        <v>548</v>
      </c>
      <c r="E239" s="20" t="s">
        <v>48</v>
      </c>
      <c r="F239" s="61">
        <v>44048</v>
      </c>
      <c r="G239" s="61">
        <v>44048</v>
      </c>
      <c r="H239" s="20" t="s">
        <v>482</v>
      </c>
      <c r="I239" s="62" t="s">
        <v>522</v>
      </c>
      <c r="J239" s="23">
        <v>522278</v>
      </c>
      <c r="K239" s="23">
        <v>0</v>
      </c>
      <c r="L239" s="23">
        <v>190790</v>
      </c>
      <c r="M239" s="23">
        <v>331488</v>
      </c>
    </row>
    <row r="240" spans="1:13" x14ac:dyDescent="0.2">
      <c r="A240" s="22" t="s">
        <v>962</v>
      </c>
      <c r="B240" s="20" t="s">
        <v>963</v>
      </c>
      <c r="C240" s="60" t="s">
        <v>964</v>
      </c>
      <c r="D240" s="20" t="s">
        <v>548</v>
      </c>
      <c r="E240" s="20" t="s">
        <v>48</v>
      </c>
      <c r="F240" s="61">
        <v>44048</v>
      </c>
      <c r="G240" s="61">
        <v>44048</v>
      </c>
      <c r="H240" s="20" t="s">
        <v>482</v>
      </c>
      <c r="I240" s="62" t="s">
        <v>522</v>
      </c>
      <c r="J240" s="23">
        <v>2747720</v>
      </c>
      <c r="K240" s="23">
        <v>0</v>
      </c>
      <c r="L240" s="23">
        <v>1073494</v>
      </c>
      <c r="M240" s="23">
        <v>1674226</v>
      </c>
    </row>
    <row r="241" spans="1:13" x14ac:dyDescent="0.2">
      <c r="A241" s="22" t="s">
        <v>965</v>
      </c>
      <c r="B241" s="20" t="s">
        <v>966</v>
      </c>
      <c r="C241" s="60" t="s">
        <v>967</v>
      </c>
      <c r="D241" s="20" t="s">
        <v>548</v>
      </c>
      <c r="E241" s="20" t="s">
        <v>48</v>
      </c>
      <c r="F241" s="61">
        <v>44048</v>
      </c>
      <c r="G241" s="61">
        <v>44048</v>
      </c>
      <c r="H241" s="20" t="s">
        <v>482</v>
      </c>
      <c r="I241" s="62" t="s">
        <v>522</v>
      </c>
      <c r="J241" s="23">
        <v>1334514</v>
      </c>
      <c r="K241" s="23">
        <v>0</v>
      </c>
      <c r="L241" s="23">
        <v>512970</v>
      </c>
      <c r="M241" s="23">
        <v>821544</v>
      </c>
    </row>
    <row r="242" spans="1:13" x14ac:dyDescent="0.2">
      <c r="A242" s="22" t="s">
        <v>968</v>
      </c>
      <c r="B242" s="20" t="s">
        <v>969</v>
      </c>
      <c r="C242" s="60" t="s">
        <v>970</v>
      </c>
      <c r="D242" s="20" t="s">
        <v>548</v>
      </c>
      <c r="E242" s="20" t="s">
        <v>48</v>
      </c>
      <c r="F242" s="61">
        <v>44048</v>
      </c>
      <c r="G242" s="61">
        <v>44048</v>
      </c>
      <c r="H242" s="20" t="s">
        <v>482</v>
      </c>
      <c r="I242" s="62" t="s">
        <v>522</v>
      </c>
      <c r="J242" s="23">
        <v>869513</v>
      </c>
      <c r="K242" s="23">
        <v>0</v>
      </c>
      <c r="L242" s="23">
        <v>328518</v>
      </c>
      <c r="M242" s="23">
        <v>540995</v>
      </c>
    </row>
    <row r="243" spans="1:13" x14ac:dyDescent="0.2">
      <c r="A243" s="22" t="s">
        <v>971</v>
      </c>
      <c r="B243" s="20" t="s">
        <v>972</v>
      </c>
      <c r="C243" s="60" t="s">
        <v>520</v>
      </c>
      <c r="D243" s="20" t="s">
        <v>521</v>
      </c>
      <c r="E243" s="20" t="s">
        <v>50</v>
      </c>
      <c r="F243" s="61">
        <v>44067</v>
      </c>
      <c r="G243" s="61">
        <v>44067</v>
      </c>
      <c r="H243" s="20" t="s">
        <v>482</v>
      </c>
      <c r="I243" s="62" t="s">
        <v>643</v>
      </c>
      <c r="J243" s="23">
        <v>6863092</v>
      </c>
      <c r="K243" s="23">
        <v>0</v>
      </c>
      <c r="L243" s="23">
        <v>3898619</v>
      </c>
      <c r="M243" s="23">
        <v>2964473</v>
      </c>
    </row>
    <row r="244" spans="1:13" x14ac:dyDescent="0.2">
      <c r="A244" s="22" t="s">
        <v>973</v>
      </c>
      <c r="B244" s="20" t="s">
        <v>883</v>
      </c>
      <c r="C244" s="60" t="s">
        <v>520</v>
      </c>
      <c r="D244" s="20" t="s">
        <v>548</v>
      </c>
      <c r="E244" s="20" t="s">
        <v>48</v>
      </c>
      <c r="F244" s="61">
        <v>44089</v>
      </c>
      <c r="G244" s="61">
        <v>44089</v>
      </c>
      <c r="H244" s="20" t="s">
        <v>482</v>
      </c>
      <c r="I244" s="62" t="s">
        <v>522</v>
      </c>
      <c r="J244" s="23">
        <v>962311</v>
      </c>
      <c r="K244" s="23">
        <v>0</v>
      </c>
      <c r="L244" s="23">
        <v>356396</v>
      </c>
      <c r="M244" s="23">
        <v>605915</v>
      </c>
    </row>
    <row r="245" spans="1:13" x14ac:dyDescent="0.2">
      <c r="A245" s="22" t="s">
        <v>974</v>
      </c>
      <c r="B245" s="20" t="s">
        <v>883</v>
      </c>
      <c r="C245" s="60" t="s">
        <v>520</v>
      </c>
      <c r="D245" s="20" t="s">
        <v>548</v>
      </c>
      <c r="E245" s="20" t="s">
        <v>48</v>
      </c>
      <c r="F245" s="61">
        <v>44089</v>
      </c>
      <c r="G245" s="61">
        <v>44089</v>
      </c>
      <c r="H245" s="20" t="s">
        <v>482</v>
      </c>
      <c r="I245" s="62" t="s">
        <v>522</v>
      </c>
      <c r="J245" s="23">
        <v>962311</v>
      </c>
      <c r="K245" s="23">
        <v>0</v>
      </c>
      <c r="L245" s="23">
        <v>356396</v>
      </c>
      <c r="M245" s="23">
        <v>605915</v>
      </c>
    </row>
    <row r="246" spans="1:13" x14ac:dyDescent="0.2">
      <c r="A246" s="22" t="s">
        <v>975</v>
      </c>
      <c r="B246" s="20" t="s">
        <v>883</v>
      </c>
      <c r="C246" s="60" t="s">
        <v>520</v>
      </c>
      <c r="D246" s="20" t="s">
        <v>548</v>
      </c>
      <c r="E246" s="20" t="s">
        <v>48</v>
      </c>
      <c r="F246" s="61">
        <v>44089</v>
      </c>
      <c r="G246" s="61">
        <v>44089</v>
      </c>
      <c r="H246" s="20" t="s">
        <v>482</v>
      </c>
      <c r="I246" s="62" t="s">
        <v>522</v>
      </c>
      <c r="J246" s="23">
        <v>962311</v>
      </c>
      <c r="K246" s="23">
        <v>0</v>
      </c>
      <c r="L246" s="23">
        <v>356396</v>
      </c>
      <c r="M246" s="23">
        <v>605915</v>
      </c>
    </row>
    <row r="247" spans="1:13" x14ac:dyDescent="0.2">
      <c r="A247" s="22" t="s">
        <v>976</v>
      </c>
      <c r="B247" s="20" t="s">
        <v>977</v>
      </c>
      <c r="C247" s="60" t="s">
        <v>520</v>
      </c>
      <c r="D247" s="20" t="s">
        <v>548</v>
      </c>
      <c r="E247" s="20" t="s">
        <v>48</v>
      </c>
      <c r="F247" s="61">
        <v>44089</v>
      </c>
      <c r="G247" s="61">
        <v>44089</v>
      </c>
      <c r="H247" s="20" t="s">
        <v>482</v>
      </c>
      <c r="I247" s="62" t="s">
        <v>522</v>
      </c>
      <c r="J247" s="23">
        <v>941258</v>
      </c>
      <c r="K247" s="23">
        <v>0</v>
      </c>
      <c r="L247" s="23">
        <v>348256</v>
      </c>
      <c r="M247" s="23">
        <v>593002</v>
      </c>
    </row>
    <row r="248" spans="1:13" x14ac:dyDescent="0.2">
      <c r="A248" s="22" t="s">
        <v>978</v>
      </c>
      <c r="B248" s="20" t="s">
        <v>979</v>
      </c>
      <c r="C248" s="60" t="s">
        <v>520</v>
      </c>
      <c r="D248" s="20" t="s">
        <v>548</v>
      </c>
      <c r="E248" s="20" t="s">
        <v>48</v>
      </c>
      <c r="F248" s="61">
        <v>44089</v>
      </c>
      <c r="G248" s="61">
        <v>44089</v>
      </c>
      <c r="H248" s="20" t="s">
        <v>482</v>
      </c>
      <c r="I248" s="62" t="s">
        <v>522</v>
      </c>
      <c r="J248" s="23">
        <v>941258</v>
      </c>
      <c r="K248" s="23">
        <v>0</v>
      </c>
      <c r="L248" s="23">
        <v>348256</v>
      </c>
      <c r="M248" s="23">
        <v>593002</v>
      </c>
    </row>
    <row r="249" spans="1:13" x14ac:dyDescent="0.2">
      <c r="A249" s="22" t="s">
        <v>980</v>
      </c>
      <c r="B249" s="20" t="s">
        <v>981</v>
      </c>
      <c r="C249" s="60" t="s">
        <v>520</v>
      </c>
      <c r="D249" s="20" t="s">
        <v>548</v>
      </c>
      <c r="E249" s="20" t="s">
        <v>48</v>
      </c>
      <c r="F249" s="61">
        <v>44089</v>
      </c>
      <c r="G249" s="61">
        <v>44089</v>
      </c>
      <c r="H249" s="20" t="s">
        <v>482</v>
      </c>
      <c r="I249" s="62" t="s">
        <v>522</v>
      </c>
      <c r="J249" s="23">
        <v>941258</v>
      </c>
      <c r="K249" s="23">
        <v>0</v>
      </c>
      <c r="L249" s="23">
        <v>348256</v>
      </c>
      <c r="M249" s="23">
        <v>593002</v>
      </c>
    </row>
    <row r="250" spans="1:13" x14ac:dyDescent="0.2">
      <c r="A250" s="22" t="s">
        <v>982</v>
      </c>
      <c r="B250" s="20" t="s">
        <v>983</v>
      </c>
      <c r="C250" s="60" t="s">
        <v>520</v>
      </c>
      <c r="D250" s="20" t="s">
        <v>548</v>
      </c>
      <c r="E250" s="20" t="s">
        <v>48</v>
      </c>
      <c r="F250" s="61">
        <v>44089</v>
      </c>
      <c r="G250" s="61">
        <v>44089</v>
      </c>
      <c r="H250" s="20" t="s">
        <v>482</v>
      </c>
      <c r="I250" s="62" t="s">
        <v>522</v>
      </c>
      <c r="J250" s="23">
        <v>1118181</v>
      </c>
      <c r="K250" s="23">
        <v>0</v>
      </c>
      <c r="L250" s="23">
        <v>416638</v>
      </c>
      <c r="M250" s="23">
        <v>701543</v>
      </c>
    </row>
    <row r="251" spans="1:13" x14ac:dyDescent="0.2">
      <c r="A251" s="22" t="s">
        <v>984</v>
      </c>
      <c r="B251" s="20" t="s">
        <v>983</v>
      </c>
      <c r="C251" s="60" t="s">
        <v>520</v>
      </c>
      <c r="D251" s="20" t="s">
        <v>548</v>
      </c>
      <c r="E251" s="20" t="s">
        <v>48</v>
      </c>
      <c r="F251" s="61">
        <v>44089</v>
      </c>
      <c r="G251" s="61">
        <v>44089</v>
      </c>
      <c r="H251" s="20" t="s">
        <v>482</v>
      </c>
      <c r="I251" s="62" t="s">
        <v>522</v>
      </c>
      <c r="J251" s="23">
        <v>1118181</v>
      </c>
      <c r="K251" s="23">
        <v>0</v>
      </c>
      <c r="L251" s="23">
        <v>416638</v>
      </c>
      <c r="M251" s="23">
        <v>701543</v>
      </c>
    </row>
    <row r="252" spans="1:13" x14ac:dyDescent="0.2">
      <c r="A252" s="22" t="s">
        <v>985</v>
      </c>
      <c r="B252" s="20" t="s">
        <v>983</v>
      </c>
      <c r="C252" s="60" t="s">
        <v>520</v>
      </c>
      <c r="D252" s="20" t="s">
        <v>548</v>
      </c>
      <c r="E252" s="20" t="s">
        <v>48</v>
      </c>
      <c r="F252" s="61">
        <v>44089</v>
      </c>
      <c r="G252" s="61">
        <v>44089</v>
      </c>
      <c r="H252" s="20" t="s">
        <v>482</v>
      </c>
      <c r="I252" s="62" t="s">
        <v>522</v>
      </c>
      <c r="J252" s="23">
        <v>1118181</v>
      </c>
      <c r="K252" s="23">
        <v>0</v>
      </c>
      <c r="L252" s="23">
        <v>416638</v>
      </c>
      <c r="M252" s="23">
        <v>701543</v>
      </c>
    </row>
    <row r="253" spans="1:13" x14ac:dyDescent="0.2">
      <c r="A253" s="22" t="s">
        <v>986</v>
      </c>
      <c r="B253" s="20" t="s">
        <v>987</v>
      </c>
      <c r="C253" s="60" t="s">
        <v>520</v>
      </c>
      <c r="D253" s="20" t="s">
        <v>548</v>
      </c>
      <c r="E253" s="20" t="s">
        <v>48</v>
      </c>
      <c r="F253" s="61">
        <v>44089</v>
      </c>
      <c r="G253" s="61">
        <v>44089</v>
      </c>
      <c r="H253" s="20" t="s">
        <v>482</v>
      </c>
      <c r="I253" s="62" t="s">
        <v>522</v>
      </c>
      <c r="J253" s="23">
        <v>1118181</v>
      </c>
      <c r="K253" s="23">
        <v>0</v>
      </c>
      <c r="L253" s="23">
        <v>416638</v>
      </c>
      <c r="M253" s="23">
        <v>701543</v>
      </c>
    </row>
    <row r="254" spans="1:13" x14ac:dyDescent="0.2">
      <c r="A254" s="22" t="s">
        <v>988</v>
      </c>
      <c r="B254" s="20" t="s">
        <v>989</v>
      </c>
      <c r="C254" s="60" t="s">
        <v>520</v>
      </c>
      <c r="D254" s="20" t="s">
        <v>548</v>
      </c>
      <c r="E254" s="20" t="s">
        <v>48</v>
      </c>
      <c r="F254" s="61">
        <v>44089</v>
      </c>
      <c r="G254" s="61">
        <v>44089</v>
      </c>
      <c r="H254" s="20" t="s">
        <v>482</v>
      </c>
      <c r="I254" s="62" t="s">
        <v>522</v>
      </c>
      <c r="J254" s="23">
        <v>1454669</v>
      </c>
      <c r="K254" s="23">
        <v>0</v>
      </c>
      <c r="L254" s="23">
        <v>546712</v>
      </c>
      <c r="M254" s="23">
        <v>907957</v>
      </c>
    </row>
    <row r="255" spans="1:13" x14ac:dyDescent="0.2">
      <c r="A255" s="22" t="s">
        <v>990</v>
      </c>
      <c r="B255" s="20" t="s">
        <v>991</v>
      </c>
      <c r="C255" s="60" t="s">
        <v>520</v>
      </c>
      <c r="D255" s="20" t="s">
        <v>548</v>
      </c>
      <c r="E255" s="20" t="s">
        <v>48</v>
      </c>
      <c r="F255" s="61">
        <v>44089</v>
      </c>
      <c r="G255" s="61">
        <v>44089</v>
      </c>
      <c r="H255" s="20" t="s">
        <v>482</v>
      </c>
      <c r="I255" s="62" t="s">
        <v>522</v>
      </c>
      <c r="J255" s="23">
        <v>1767148</v>
      </c>
      <c r="K255" s="23">
        <v>0</v>
      </c>
      <c r="L255" s="23">
        <v>667515</v>
      </c>
      <c r="M255" s="23">
        <v>1099633</v>
      </c>
    </row>
    <row r="256" spans="1:13" x14ac:dyDescent="0.2">
      <c r="A256" s="22" t="s">
        <v>992</v>
      </c>
      <c r="B256" s="20" t="s">
        <v>991</v>
      </c>
      <c r="C256" s="60" t="s">
        <v>520</v>
      </c>
      <c r="D256" s="20" t="s">
        <v>548</v>
      </c>
      <c r="E256" s="20" t="s">
        <v>48</v>
      </c>
      <c r="F256" s="61">
        <v>44089</v>
      </c>
      <c r="G256" s="61">
        <v>44089</v>
      </c>
      <c r="H256" s="20" t="s">
        <v>482</v>
      </c>
      <c r="I256" s="62" t="s">
        <v>522</v>
      </c>
      <c r="J256" s="23">
        <v>1767148</v>
      </c>
      <c r="K256" s="23">
        <v>0</v>
      </c>
      <c r="L256" s="23">
        <v>667515</v>
      </c>
      <c r="M256" s="23">
        <v>1099633</v>
      </c>
    </row>
    <row r="257" spans="1:13" x14ac:dyDescent="0.2">
      <c r="A257" s="22" t="s">
        <v>993</v>
      </c>
      <c r="B257" s="20" t="s">
        <v>994</v>
      </c>
      <c r="C257" s="60" t="s">
        <v>520</v>
      </c>
      <c r="D257" s="20" t="s">
        <v>548</v>
      </c>
      <c r="E257" s="20" t="s">
        <v>48</v>
      </c>
      <c r="F257" s="61">
        <v>44089</v>
      </c>
      <c r="G257" s="61">
        <v>44089</v>
      </c>
      <c r="H257" s="20" t="s">
        <v>482</v>
      </c>
      <c r="I257" s="62" t="s">
        <v>522</v>
      </c>
      <c r="J257" s="23">
        <v>2512517</v>
      </c>
      <c r="K257" s="23">
        <v>0</v>
      </c>
      <c r="L257" s="23">
        <v>955630</v>
      </c>
      <c r="M257" s="23">
        <v>1556887</v>
      </c>
    </row>
    <row r="258" spans="1:13" x14ac:dyDescent="0.2">
      <c r="A258" s="22" t="s">
        <v>995</v>
      </c>
      <c r="B258" s="20" t="s">
        <v>996</v>
      </c>
      <c r="C258" s="60" t="s">
        <v>520</v>
      </c>
      <c r="D258" s="20" t="s">
        <v>548</v>
      </c>
      <c r="E258" s="20" t="s">
        <v>48</v>
      </c>
      <c r="F258" s="61">
        <v>44089</v>
      </c>
      <c r="G258" s="61">
        <v>44089</v>
      </c>
      <c r="H258" s="20" t="s">
        <v>482</v>
      </c>
      <c r="I258" s="62" t="s">
        <v>522</v>
      </c>
      <c r="J258" s="23">
        <v>6609833</v>
      </c>
      <c r="K258" s="23">
        <v>0</v>
      </c>
      <c r="L258" s="23">
        <v>2539484</v>
      </c>
      <c r="M258" s="23">
        <v>4070349</v>
      </c>
    </row>
    <row r="259" spans="1:13" x14ac:dyDescent="0.2">
      <c r="A259" s="22" t="s">
        <v>997</v>
      </c>
      <c r="B259" s="20" t="s">
        <v>998</v>
      </c>
      <c r="C259" s="60" t="s">
        <v>520</v>
      </c>
      <c r="D259" s="20" t="s">
        <v>548</v>
      </c>
      <c r="E259" s="20" t="s">
        <v>48</v>
      </c>
      <c r="F259" s="61">
        <v>44089</v>
      </c>
      <c r="G259" s="61">
        <v>44089</v>
      </c>
      <c r="H259" s="20" t="s">
        <v>482</v>
      </c>
      <c r="I259" s="62" t="s">
        <v>522</v>
      </c>
      <c r="J259" s="23">
        <v>6609833</v>
      </c>
      <c r="K259" s="23">
        <v>0</v>
      </c>
      <c r="L259" s="23">
        <v>2539484</v>
      </c>
      <c r="M259" s="23">
        <v>4070349</v>
      </c>
    </row>
    <row r="260" spans="1:13" x14ac:dyDescent="0.2">
      <c r="A260" s="22" t="s">
        <v>999</v>
      </c>
      <c r="B260" s="20" t="s">
        <v>998</v>
      </c>
      <c r="C260" s="60" t="s">
        <v>520</v>
      </c>
      <c r="D260" s="20" t="s">
        <v>548</v>
      </c>
      <c r="E260" s="20" t="s">
        <v>48</v>
      </c>
      <c r="F260" s="61">
        <v>44089</v>
      </c>
      <c r="G260" s="61">
        <v>44089</v>
      </c>
      <c r="H260" s="20" t="s">
        <v>482</v>
      </c>
      <c r="I260" s="62" t="s">
        <v>522</v>
      </c>
      <c r="J260" s="23">
        <v>6609833</v>
      </c>
      <c r="K260" s="23">
        <v>0</v>
      </c>
      <c r="L260" s="23">
        <v>2539484</v>
      </c>
      <c r="M260" s="23">
        <v>4070349</v>
      </c>
    </row>
    <row r="261" spans="1:13" x14ac:dyDescent="0.2">
      <c r="A261" s="22" t="s">
        <v>1000</v>
      </c>
      <c r="B261" s="20" t="s">
        <v>998</v>
      </c>
      <c r="C261" s="60" t="s">
        <v>520</v>
      </c>
      <c r="D261" s="20" t="s">
        <v>548</v>
      </c>
      <c r="E261" s="20" t="s">
        <v>48</v>
      </c>
      <c r="F261" s="61">
        <v>44089</v>
      </c>
      <c r="G261" s="61">
        <v>44089</v>
      </c>
      <c r="H261" s="20" t="s">
        <v>482</v>
      </c>
      <c r="I261" s="62" t="s">
        <v>522</v>
      </c>
      <c r="J261" s="23">
        <v>6609833</v>
      </c>
      <c r="K261" s="23">
        <v>0</v>
      </c>
      <c r="L261" s="23">
        <v>2539484</v>
      </c>
      <c r="M261" s="23">
        <v>4070349</v>
      </c>
    </row>
    <row r="262" spans="1:13" x14ac:dyDescent="0.2">
      <c r="A262" s="22" t="s">
        <v>1001</v>
      </c>
      <c r="B262" s="20" t="s">
        <v>1002</v>
      </c>
      <c r="C262" s="60" t="s">
        <v>520</v>
      </c>
      <c r="D262" s="20" t="s">
        <v>548</v>
      </c>
      <c r="E262" s="20" t="s">
        <v>48</v>
      </c>
      <c r="F262" s="61">
        <v>44089</v>
      </c>
      <c r="G262" s="61">
        <v>44089</v>
      </c>
      <c r="H262" s="20" t="s">
        <v>482</v>
      </c>
      <c r="I262" s="62" t="s">
        <v>522</v>
      </c>
      <c r="J262" s="23">
        <v>6609833</v>
      </c>
      <c r="K262" s="23">
        <v>0</v>
      </c>
      <c r="L262" s="23">
        <v>2539484</v>
      </c>
      <c r="M262" s="23">
        <v>4070349</v>
      </c>
    </row>
    <row r="263" spans="1:13" x14ac:dyDescent="0.2">
      <c r="A263" s="22" t="s">
        <v>1003</v>
      </c>
      <c r="B263" s="20" t="s">
        <v>922</v>
      </c>
      <c r="C263" s="60" t="s">
        <v>520</v>
      </c>
      <c r="D263" s="20" t="s">
        <v>548</v>
      </c>
      <c r="E263" s="20" t="s">
        <v>48</v>
      </c>
      <c r="F263" s="61">
        <v>44089</v>
      </c>
      <c r="G263" s="61">
        <v>44089</v>
      </c>
      <c r="H263" s="20" t="s">
        <v>482</v>
      </c>
      <c r="I263" s="62" t="s">
        <v>522</v>
      </c>
      <c r="J263" s="23">
        <v>1553288</v>
      </c>
      <c r="K263" s="23">
        <v>0</v>
      </c>
      <c r="L263" s="23">
        <v>584842</v>
      </c>
      <c r="M263" s="23">
        <v>968446</v>
      </c>
    </row>
    <row r="264" spans="1:13" x14ac:dyDescent="0.2">
      <c r="A264" s="22" t="s">
        <v>1004</v>
      </c>
      <c r="B264" s="20" t="s">
        <v>922</v>
      </c>
      <c r="C264" s="60" t="s">
        <v>520</v>
      </c>
      <c r="D264" s="20" t="s">
        <v>548</v>
      </c>
      <c r="E264" s="20" t="s">
        <v>48</v>
      </c>
      <c r="F264" s="61">
        <v>44089</v>
      </c>
      <c r="G264" s="61">
        <v>44089</v>
      </c>
      <c r="H264" s="20" t="s">
        <v>482</v>
      </c>
      <c r="I264" s="62" t="s">
        <v>522</v>
      </c>
      <c r="J264" s="23">
        <v>1553288</v>
      </c>
      <c r="K264" s="23">
        <v>0</v>
      </c>
      <c r="L264" s="23">
        <v>584842</v>
      </c>
      <c r="M264" s="23">
        <v>968446</v>
      </c>
    </row>
    <row r="265" spans="1:13" x14ac:dyDescent="0.2">
      <c r="A265" s="22" t="s">
        <v>1005</v>
      </c>
      <c r="B265" s="20" t="s">
        <v>1006</v>
      </c>
      <c r="C265" s="60" t="s">
        <v>520</v>
      </c>
      <c r="D265" s="20" t="s">
        <v>548</v>
      </c>
      <c r="E265" s="20" t="s">
        <v>48</v>
      </c>
      <c r="F265" s="61">
        <v>44089</v>
      </c>
      <c r="G265" s="61">
        <v>44089</v>
      </c>
      <c r="H265" s="20" t="s">
        <v>482</v>
      </c>
      <c r="I265" s="62" t="s">
        <v>522</v>
      </c>
      <c r="J265" s="23">
        <v>1553288</v>
      </c>
      <c r="K265" s="23">
        <v>0</v>
      </c>
      <c r="L265" s="23">
        <v>584842</v>
      </c>
      <c r="M265" s="23">
        <v>968446</v>
      </c>
    </row>
    <row r="266" spans="1:13" x14ac:dyDescent="0.2">
      <c r="A266" s="22" t="s">
        <v>1007</v>
      </c>
      <c r="B266" s="20" t="s">
        <v>924</v>
      </c>
      <c r="C266" s="60" t="s">
        <v>520</v>
      </c>
      <c r="D266" s="20" t="s">
        <v>548</v>
      </c>
      <c r="E266" s="20" t="s">
        <v>48</v>
      </c>
      <c r="F266" s="61">
        <v>44089</v>
      </c>
      <c r="G266" s="61">
        <v>44089</v>
      </c>
      <c r="H266" s="20" t="s">
        <v>482</v>
      </c>
      <c r="I266" s="62" t="s">
        <v>522</v>
      </c>
      <c r="J266" s="23">
        <v>1869829</v>
      </c>
      <c r="K266" s="23">
        <v>0</v>
      </c>
      <c r="L266" s="23">
        <v>707210</v>
      </c>
      <c r="M266" s="23">
        <v>1162619</v>
      </c>
    </row>
    <row r="267" spans="1:13" x14ac:dyDescent="0.2">
      <c r="A267" s="22" t="s">
        <v>1008</v>
      </c>
      <c r="B267" s="20" t="s">
        <v>1009</v>
      </c>
      <c r="C267" s="60" t="s">
        <v>520</v>
      </c>
      <c r="D267" s="20" t="s">
        <v>548</v>
      </c>
      <c r="E267" s="20" t="s">
        <v>48</v>
      </c>
      <c r="F267" s="61">
        <v>44089</v>
      </c>
      <c r="G267" s="61">
        <v>44089</v>
      </c>
      <c r="H267" s="20" t="s">
        <v>482</v>
      </c>
      <c r="I267" s="62" t="s">
        <v>522</v>
      </c>
      <c r="J267" s="23">
        <v>1869829</v>
      </c>
      <c r="K267" s="23">
        <v>0</v>
      </c>
      <c r="L267" s="23">
        <v>707210</v>
      </c>
      <c r="M267" s="23">
        <v>1162619</v>
      </c>
    </row>
    <row r="268" spans="1:13" x14ac:dyDescent="0.2">
      <c r="A268" s="22" t="s">
        <v>1010</v>
      </c>
      <c r="B268" s="20" t="s">
        <v>1009</v>
      </c>
      <c r="C268" s="60" t="s">
        <v>520</v>
      </c>
      <c r="D268" s="20" t="s">
        <v>548</v>
      </c>
      <c r="E268" s="20" t="s">
        <v>48</v>
      </c>
      <c r="F268" s="61">
        <v>44089</v>
      </c>
      <c r="G268" s="61">
        <v>44089</v>
      </c>
      <c r="H268" s="20" t="s">
        <v>482</v>
      </c>
      <c r="I268" s="62" t="s">
        <v>522</v>
      </c>
      <c r="J268" s="23">
        <v>1869829</v>
      </c>
      <c r="K268" s="23">
        <v>0</v>
      </c>
      <c r="L268" s="23">
        <v>707210</v>
      </c>
      <c r="M268" s="23">
        <v>1162619</v>
      </c>
    </row>
    <row r="269" spans="1:13" x14ac:dyDescent="0.2">
      <c r="A269" s="22" t="s">
        <v>1011</v>
      </c>
      <c r="B269" s="20" t="s">
        <v>1012</v>
      </c>
      <c r="C269" s="60" t="s">
        <v>520</v>
      </c>
      <c r="D269" s="20" t="s">
        <v>548</v>
      </c>
      <c r="E269" s="20" t="s">
        <v>48</v>
      </c>
      <c r="F269" s="61">
        <v>44089</v>
      </c>
      <c r="G269" s="61">
        <v>44089</v>
      </c>
      <c r="H269" s="20" t="s">
        <v>482</v>
      </c>
      <c r="I269" s="62" t="s">
        <v>522</v>
      </c>
      <c r="J269" s="23">
        <v>2347175</v>
      </c>
      <c r="K269" s="23">
        <v>0</v>
      </c>
      <c r="L269" s="23">
        <v>891708</v>
      </c>
      <c r="M269" s="23">
        <v>1455467</v>
      </c>
    </row>
    <row r="270" spans="1:13" x14ac:dyDescent="0.2">
      <c r="A270" s="22" t="s">
        <v>1013</v>
      </c>
      <c r="B270" s="20" t="s">
        <v>1014</v>
      </c>
      <c r="C270" s="60" t="s">
        <v>520</v>
      </c>
      <c r="D270" s="20" t="s">
        <v>548</v>
      </c>
      <c r="E270" s="20" t="s">
        <v>48</v>
      </c>
      <c r="F270" s="61">
        <v>44089</v>
      </c>
      <c r="G270" s="61">
        <v>44089</v>
      </c>
      <c r="H270" s="20" t="s">
        <v>482</v>
      </c>
      <c r="I270" s="62" t="s">
        <v>522</v>
      </c>
      <c r="J270" s="23">
        <v>2347175</v>
      </c>
      <c r="K270" s="23">
        <v>0</v>
      </c>
      <c r="L270" s="23">
        <v>891708</v>
      </c>
      <c r="M270" s="23">
        <v>1455467</v>
      </c>
    </row>
    <row r="271" spans="1:13" x14ac:dyDescent="0.2">
      <c r="A271" s="22" t="s">
        <v>1015</v>
      </c>
      <c r="B271" s="20" t="s">
        <v>1016</v>
      </c>
      <c r="C271" s="60" t="s">
        <v>520</v>
      </c>
      <c r="D271" s="20" t="s">
        <v>548</v>
      </c>
      <c r="E271" s="20" t="s">
        <v>48</v>
      </c>
      <c r="F271" s="61">
        <v>44089</v>
      </c>
      <c r="G271" s="61">
        <v>44089</v>
      </c>
      <c r="H271" s="20" t="s">
        <v>482</v>
      </c>
      <c r="I271" s="62" t="s">
        <v>522</v>
      </c>
      <c r="J271" s="23">
        <v>2762943</v>
      </c>
      <c r="K271" s="23">
        <v>0</v>
      </c>
      <c r="L271" s="23">
        <v>1052446</v>
      </c>
      <c r="M271" s="23">
        <v>1710497</v>
      </c>
    </row>
    <row r="272" spans="1:13" x14ac:dyDescent="0.2">
      <c r="A272" s="22" t="s">
        <v>1017</v>
      </c>
      <c r="B272" s="20" t="s">
        <v>1016</v>
      </c>
      <c r="C272" s="60" t="s">
        <v>520</v>
      </c>
      <c r="D272" s="20" t="s">
        <v>548</v>
      </c>
      <c r="E272" s="20" t="s">
        <v>48</v>
      </c>
      <c r="F272" s="61">
        <v>44089</v>
      </c>
      <c r="G272" s="61">
        <v>44089</v>
      </c>
      <c r="H272" s="20" t="s">
        <v>482</v>
      </c>
      <c r="I272" s="62" t="s">
        <v>522</v>
      </c>
      <c r="J272" s="23">
        <v>2762943</v>
      </c>
      <c r="K272" s="23">
        <v>0</v>
      </c>
      <c r="L272" s="23">
        <v>1052446</v>
      </c>
      <c r="M272" s="23">
        <v>1710497</v>
      </c>
    </row>
    <row r="273" spans="1:13" x14ac:dyDescent="0.2">
      <c r="A273" s="22" t="s">
        <v>1018</v>
      </c>
      <c r="B273" s="20" t="s">
        <v>1016</v>
      </c>
      <c r="C273" s="60" t="s">
        <v>520</v>
      </c>
      <c r="D273" s="20" t="s">
        <v>548</v>
      </c>
      <c r="E273" s="20" t="s">
        <v>48</v>
      </c>
      <c r="F273" s="61">
        <v>44089</v>
      </c>
      <c r="G273" s="61">
        <v>44089</v>
      </c>
      <c r="H273" s="20" t="s">
        <v>482</v>
      </c>
      <c r="I273" s="62" t="s">
        <v>522</v>
      </c>
      <c r="J273" s="23">
        <v>2762943</v>
      </c>
      <c r="K273" s="23">
        <v>0</v>
      </c>
      <c r="L273" s="23">
        <v>1052446</v>
      </c>
      <c r="M273" s="23">
        <v>1710497</v>
      </c>
    </row>
    <row r="274" spans="1:13" x14ac:dyDescent="0.2">
      <c r="A274" s="22" t="s">
        <v>1019</v>
      </c>
      <c r="B274" s="20" t="s">
        <v>1020</v>
      </c>
      <c r="C274" s="60" t="s">
        <v>520</v>
      </c>
      <c r="D274" s="20" t="s">
        <v>548</v>
      </c>
      <c r="E274" s="20" t="s">
        <v>48</v>
      </c>
      <c r="F274" s="61">
        <v>44089</v>
      </c>
      <c r="G274" s="61">
        <v>44089</v>
      </c>
      <c r="H274" s="20" t="s">
        <v>482</v>
      </c>
      <c r="I274" s="62" t="s">
        <v>522</v>
      </c>
      <c r="J274" s="23">
        <v>3168501</v>
      </c>
      <c r="K274" s="23">
        <v>0</v>
      </c>
      <c r="L274" s="23">
        <v>1209219</v>
      </c>
      <c r="M274" s="23">
        <v>1959282</v>
      </c>
    </row>
    <row r="275" spans="1:13" x14ac:dyDescent="0.2">
      <c r="A275" s="22" t="s">
        <v>1021</v>
      </c>
      <c r="B275" s="20" t="s">
        <v>1020</v>
      </c>
      <c r="C275" s="60" t="s">
        <v>520</v>
      </c>
      <c r="D275" s="20" t="s">
        <v>548</v>
      </c>
      <c r="E275" s="20" t="s">
        <v>48</v>
      </c>
      <c r="F275" s="61">
        <v>44089</v>
      </c>
      <c r="G275" s="61">
        <v>44089</v>
      </c>
      <c r="H275" s="20" t="s">
        <v>482</v>
      </c>
      <c r="I275" s="62" t="s">
        <v>522</v>
      </c>
      <c r="J275" s="23">
        <v>3168501</v>
      </c>
      <c r="K275" s="23">
        <v>0</v>
      </c>
      <c r="L275" s="23">
        <v>1209219</v>
      </c>
      <c r="M275" s="23">
        <v>1959282</v>
      </c>
    </row>
    <row r="276" spans="1:13" x14ac:dyDescent="0.2">
      <c r="A276" s="22" t="s">
        <v>1022</v>
      </c>
      <c r="B276" s="20" t="s">
        <v>1020</v>
      </c>
      <c r="C276" s="60" t="s">
        <v>520</v>
      </c>
      <c r="D276" s="20" t="s">
        <v>548</v>
      </c>
      <c r="E276" s="20" t="s">
        <v>48</v>
      </c>
      <c r="F276" s="61">
        <v>44089</v>
      </c>
      <c r="G276" s="61">
        <v>44089</v>
      </c>
      <c r="H276" s="20" t="s">
        <v>482</v>
      </c>
      <c r="I276" s="62" t="s">
        <v>522</v>
      </c>
      <c r="J276" s="23">
        <v>3168501</v>
      </c>
      <c r="K276" s="23">
        <v>0</v>
      </c>
      <c r="L276" s="23">
        <v>1209219</v>
      </c>
      <c r="M276" s="23">
        <v>1959282</v>
      </c>
    </row>
    <row r="277" spans="1:13" x14ac:dyDescent="0.2">
      <c r="A277" s="22" t="s">
        <v>1023</v>
      </c>
      <c r="B277" s="20" t="s">
        <v>1024</v>
      </c>
      <c r="C277" s="60" t="s">
        <v>520</v>
      </c>
      <c r="D277" s="20" t="s">
        <v>548</v>
      </c>
      <c r="E277" s="20" t="s">
        <v>48</v>
      </c>
      <c r="F277" s="61">
        <v>44089</v>
      </c>
      <c r="G277" s="61">
        <v>44089</v>
      </c>
      <c r="H277" s="20" t="s">
        <v>482</v>
      </c>
      <c r="I277" s="62" t="s">
        <v>522</v>
      </c>
      <c r="J277" s="23">
        <v>2869319</v>
      </c>
      <c r="K277" s="23">
        <v>0</v>
      </c>
      <c r="L277" s="23">
        <v>1093571</v>
      </c>
      <c r="M277" s="23">
        <v>1775748</v>
      </c>
    </row>
    <row r="278" spans="1:13" x14ac:dyDescent="0.2">
      <c r="A278" s="22" t="s">
        <v>1025</v>
      </c>
      <c r="B278" s="20" t="s">
        <v>1026</v>
      </c>
      <c r="C278" s="60" t="s">
        <v>520</v>
      </c>
      <c r="D278" s="20" t="s">
        <v>548</v>
      </c>
      <c r="E278" s="20" t="s">
        <v>48</v>
      </c>
      <c r="F278" s="61">
        <v>44089</v>
      </c>
      <c r="G278" s="61">
        <v>44089</v>
      </c>
      <c r="H278" s="20" t="s">
        <v>482</v>
      </c>
      <c r="I278" s="62" t="s">
        <v>522</v>
      </c>
      <c r="J278" s="23">
        <v>4134748</v>
      </c>
      <c r="K278" s="23">
        <v>0</v>
      </c>
      <c r="L278" s="23">
        <v>1582712</v>
      </c>
      <c r="M278" s="23">
        <v>2552036</v>
      </c>
    </row>
    <row r="279" spans="1:13" x14ac:dyDescent="0.2">
      <c r="A279" s="22" t="s">
        <v>1027</v>
      </c>
      <c r="B279" s="20" t="s">
        <v>1026</v>
      </c>
      <c r="C279" s="60" t="s">
        <v>520</v>
      </c>
      <c r="D279" s="20" t="s">
        <v>548</v>
      </c>
      <c r="E279" s="20" t="s">
        <v>48</v>
      </c>
      <c r="F279" s="61">
        <v>44089</v>
      </c>
      <c r="G279" s="61">
        <v>44089</v>
      </c>
      <c r="H279" s="20" t="s">
        <v>482</v>
      </c>
      <c r="I279" s="62" t="s">
        <v>522</v>
      </c>
      <c r="J279" s="23">
        <v>4134748</v>
      </c>
      <c r="K279" s="23">
        <v>0</v>
      </c>
      <c r="L279" s="23">
        <v>1582712</v>
      </c>
      <c r="M279" s="23">
        <v>2552036</v>
      </c>
    </row>
    <row r="280" spans="1:13" x14ac:dyDescent="0.2">
      <c r="A280" s="22" t="s">
        <v>1028</v>
      </c>
      <c r="B280" s="20" t="s">
        <v>1029</v>
      </c>
      <c r="C280" s="60" t="s">
        <v>520</v>
      </c>
      <c r="D280" s="20" t="s">
        <v>548</v>
      </c>
      <c r="E280" s="20" t="s">
        <v>48</v>
      </c>
      <c r="F280" s="61">
        <v>44089</v>
      </c>
      <c r="G280" s="61">
        <v>44089</v>
      </c>
      <c r="H280" s="20" t="s">
        <v>482</v>
      </c>
      <c r="I280" s="62" t="s">
        <v>522</v>
      </c>
      <c r="J280" s="23">
        <v>1431399</v>
      </c>
      <c r="K280" s="23">
        <v>0</v>
      </c>
      <c r="L280" s="23">
        <v>537710</v>
      </c>
      <c r="M280" s="23">
        <v>893689</v>
      </c>
    </row>
    <row r="281" spans="1:13" x14ac:dyDescent="0.2">
      <c r="A281" s="22" t="s">
        <v>1030</v>
      </c>
      <c r="B281" s="20" t="s">
        <v>1031</v>
      </c>
      <c r="C281" s="60" t="s">
        <v>520</v>
      </c>
      <c r="D281" s="20" t="s">
        <v>548</v>
      </c>
      <c r="E281" s="20" t="s">
        <v>48</v>
      </c>
      <c r="F281" s="61">
        <v>44060</v>
      </c>
      <c r="G281" s="61">
        <v>44060</v>
      </c>
      <c r="H281" s="20" t="s">
        <v>482</v>
      </c>
      <c r="I281" s="62" t="s">
        <v>522</v>
      </c>
      <c r="J281" s="23">
        <v>941258</v>
      </c>
      <c r="K281" s="23">
        <v>0</v>
      </c>
      <c r="L281" s="23">
        <v>354430</v>
      </c>
      <c r="M281" s="23">
        <v>586828</v>
      </c>
    </row>
    <row r="282" spans="1:13" x14ac:dyDescent="0.2">
      <c r="A282" s="22" t="s">
        <v>1032</v>
      </c>
      <c r="B282" s="20" t="s">
        <v>1033</v>
      </c>
      <c r="C282" s="60" t="s">
        <v>520</v>
      </c>
      <c r="D282" s="20" t="s">
        <v>548</v>
      </c>
      <c r="E282" s="20" t="s">
        <v>48</v>
      </c>
      <c r="F282" s="61">
        <v>44060</v>
      </c>
      <c r="G282" s="61">
        <v>44060</v>
      </c>
      <c r="H282" s="20" t="s">
        <v>482</v>
      </c>
      <c r="I282" s="62" t="s">
        <v>522</v>
      </c>
      <c r="J282" s="23">
        <v>941257</v>
      </c>
      <c r="K282" s="23">
        <v>0</v>
      </c>
      <c r="L282" s="23">
        <v>354430</v>
      </c>
      <c r="M282" s="23">
        <v>586827</v>
      </c>
    </row>
    <row r="283" spans="1:13" x14ac:dyDescent="0.2">
      <c r="A283" s="22" t="s">
        <v>1034</v>
      </c>
      <c r="B283" s="20" t="s">
        <v>1033</v>
      </c>
      <c r="C283" s="60" t="s">
        <v>520</v>
      </c>
      <c r="D283" s="20" t="s">
        <v>548</v>
      </c>
      <c r="E283" s="20" t="s">
        <v>48</v>
      </c>
      <c r="F283" s="61">
        <v>44060</v>
      </c>
      <c r="G283" s="61">
        <v>44060</v>
      </c>
      <c r="H283" s="20" t="s">
        <v>482</v>
      </c>
      <c r="I283" s="62" t="s">
        <v>522</v>
      </c>
      <c r="J283" s="23">
        <v>941257</v>
      </c>
      <c r="K283" s="23">
        <v>0</v>
      </c>
      <c r="L283" s="23">
        <v>354430</v>
      </c>
      <c r="M283" s="23">
        <v>586827</v>
      </c>
    </row>
    <row r="284" spans="1:13" x14ac:dyDescent="0.2">
      <c r="A284" s="22" t="s">
        <v>1035</v>
      </c>
      <c r="B284" s="20" t="s">
        <v>1033</v>
      </c>
      <c r="C284" s="60" t="s">
        <v>520</v>
      </c>
      <c r="D284" s="20" t="s">
        <v>548</v>
      </c>
      <c r="E284" s="20" t="s">
        <v>48</v>
      </c>
      <c r="F284" s="61">
        <v>44060</v>
      </c>
      <c r="G284" s="61">
        <v>44060</v>
      </c>
      <c r="H284" s="20" t="s">
        <v>482</v>
      </c>
      <c r="I284" s="62" t="s">
        <v>522</v>
      </c>
      <c r="J284" s="23">
        <v>941257</v>
      </c>
      <c r="K284" s="23">
        <v>0</v>
      </c>
      <c r="L284" s="23">
        <v>354430</v>
      </c>
      <c r="M284" s="23">
        <v>586827</v>
      </c>
    </row>
    <row r="285" spans="1:13" x14ac:dyDescent="0.2">
      <c r="A285" s="22" t="s">
        <v>1036</v>
      </c>
      <c r="B285" s="20" t="s">
        <v>1033</v>
      </c>
      <c r="C285" s="60" t="s">
        <v>520</v>
      </c>
      <c r="D285" s="20" t="s">
        <v>548</v>
      </c>
      <c r="E285" s="20" t="s">
        <v>48</v>
      </c>
      <c r="F285" s="61">
        <v>44060</v>
      </c>
      <c r="G285" s="61">
        <v>44060</v>
      </c>
      <c r="H285" s="20" t="s">
        <v>482</v>
      </c>
      <c r="I285" s="62" t="s">
        <v>522</v>
      </c>
      <c r="J285" s="23">
        <v>941257</v>
      </c>
      <c r="K285" s="23">
        <v>0</v>
      </c>
      <c r="L285" s="23">
        <v>354430</v>
      </c>
      <c r="M285" s="23">
        <v>586827</v>
      </c>
    </row>
    <row r="286" spans="1:13" x14ac:dyDescent="0.2">
      <c r="A286" s="22" t="s">
        <v>1037</v>
      </c>
      <c r="B286" s="20" t="s">
        <v>1033</v>
      </c>
      <c r="C286" s="60" t="s">
        <v>520</v>
      </c>
      <c r="D286" s="20" t="s">
        <v>548</v>
      </c>
      <c r="E286" s="20" t="s">
        <v>48</v>
      </c>
      <c r="F286" s="61">
        <v>44060</v>
      </c>
      <c r="G286" s="61">
        <v>44060</v>
      </c>
      <c r="H286" s="20" t="s">
        <v>482</v>
      </c>
      <c r="I286" s="62" t="s">
        <v>522</v>
      </c>
      <c r="J286" s="23">
        <v>941257</v>
      </c>
      <c r="K286" s="23">
        <v>0</v>
      </c>
      <c r="L286" s="23">
        <v>354430</v>
      </c>
      <c r="M286" s="23">
        <v>586827</v>
      </c>
    </row>
    <row r="287" spans="1:13" x14ac:dyDescent="0.2">
      <c r="A287" s="22" t="s">
        <v>1038</v>
      </c>
      <c r="B287" s="20" t="s">
        <v>1033</v>
      </c>
      <c r="C287" s="60" t="s">
        <v>520</v>
      </c>
      <c r="D287" s="20" t="s">
        <v>548</v>
      </c>
      <c r="E287" s="20" t="s">
        <v>48</v>
      </c>
      <c r="F287" s="61">
        <v>44060</v>
      </c>
      <c r="G287" s="61">
        <v>44060</v>
      </c>
      <c r="H287" s="20" t="s">
        <v>482</v>
      </c>
      <c r="I287" s="62" t="s">
        <v>522</v>
      </c>
      <c r="J287" s="23">
        <v>941257</v>
      </c>
      <c r="K287" s="23">
        <v>0</v>
      </c>
      <c r="L287" s="23">
        <v>354430</v>
      </c>
      <c r="M287" s="23">
        <v>586827</v>
      </c>
    </row>
    <row r="288" spans="1:13" x14ac:dyDescent="0.2">
      <c r="A288" s="22" t="s">
        <v>1039</v>
      </c>
      <c r="B288" s="20" t="s">
        <v>1033</v>
      </c>
      <c r="C288" s="60" t="s">
        <v>520</v>
      </c>
      <c r="D288" s="20" t="s">
        <v>548</v>
      </c>
      <c r="E288" s="20" t="s">
        <v>48</v>
      </c>
      <c r="F288" s="61">
        <v>44060</v>
      </c>
      <c r="G288" s="61">
        <v>44060</v>
      </c>
      <c r="H288" s="20" t="s">
        <v>482</v>
      </c>
      <c r="I288" s="62" t="s">
        <v>522</v>
      </c>
      <c r="J288" s="23">
        <v>941257</v>
      </c>
      <c r="K288" s="23">
        <v>0</v>
      </c>
      <c r="L288" s="23">
        <v>354430</v>
      </c>
      <c r="M288" s="23">
        <v>586827</v>
      </c>
    </row>
    <row r="289" spans="1:13" x14ac:dyDescent="0.2">
      <c r="A289" s="22" t="s">
        <v>1040</v>
      </c>
      <c r="B289" s="20" t="s">
        <v>1033</v>
      </c>
      <c r="C289" s="60" t="s">
        <v>520</v>
      </c>
      <c r="D289" s="20" t="s">
        <v>548</v>
      </c>
      <c r="E289" s="20" t="s">
        <v>48</v>
      </c>
      <c r="F289" s="61">
        <v>44060</v>
      </c>
      <c r="G289" s="61">
        <v>44060</v>
      </c>
      <c r="H289" s="20" t="s">
        <v>482</v>
      </c>
      <c r="I289" s="62" t="s">
        <v>522</v>
      </c>
      <c r="J289" s="23">
        <v>941257</v>
      </c>
      <c r="K289" s="23">
        <v>0</v>
      </c>
      <c r="L289" s="23">
        <v>354430</v>
      </c>
      <c r="M289" s="23">
        <v>586827</v>
      </c>
    </row>
    <row r="290" spans="1:13" x14ac:dyDescent="0.2">
      <c r="A290" s="22" t="s">
        <v>1041</v>
      </c>
      <c r="B290" s="20" t="s">
        <v>1042</v>
      </c>
      <c r="C290" s="60" t="s">
        <v>520</v>
      </c>
      <c r="D290" s="20" t="s">
        <v>548</v>
      </c>
      <c r="E290" s="20" t="s">
        <v>48</v>
      </c>
      <c r="F290" s="61">
        <v>44060</v>
      </c>
      <c r="G290" s="61">
        <v>44060</v>
      </c>
      <c r="H290" s="20" t="s">
        <v>482</v>
      </c>
      <c r="I290" s="62" t="s">
        <v>522</v>
      </c>
      <c r="J290" s="23">
        <v>941257</v>
      </c>
      <c r="K290" s="23">
        <v>0</v>
      </c>
      <c r="L290" s="23">
        <v>354430</v>
      </c>
      <c r="M290" s="23">
        <v>586827</v>
      </c>
    </row>
    <row r="291" spans="1:13" x14ac:dyDescent="0.2">
      <c r="A291" s="22" t="s">
        <v>1043</v>
      </c>
      <c r="B291" s="20" t="s">
        <v>1042</v>
      </c>
      <c r="C291" s="60" t="s">
        <v>520</v>
      </c>
      <c r="D291" s="20" t="s">
        <v>548</v>
      </c>
      <c r="E291" s="20" t="s">
        <v>48</v>
      </c>
      <c r="F291" s="61">
        <v>44060</v>
      </c>
      <c r="G291" s="61">
        <v>44060</v>
      </c>
      <c r="H291" s="20" t="s">
        <v>482</v>
      </c>
      <c r="I291" s="62" t="s">
        <v>522</v>
      </c>
      <c r="J291" s="23">
        <v>941257</v>
      </c>
      <c r="K291" s="23">
        <v>0</v>
      </c>
      <c r="L291" s="23">
        <v>354430</v>
      </c>
      <c r="M291" s="23">
        <v>586827</v>
      </c>
    </row>
    <row r="292" spans="1:13" x14ac:dyDescent="0.2">
      <c r="A292" s="22" t="s">
        <v>1044</v>
      </c>
      <c r="B292" s="20" t="s">
        <v>1042</v>
      </c>
      <c r="C292" s="60" t="s">
        <v>520</v>
      </c>
      <c r="D292" s="20" t="s">
        <v>548</v>
      </c>
      <c r="E292" s="20" t="s">
        <v>48</v>
      </c>
      <c r="F292" s="61">
        <v>44060</v>
      </c>
      <c r="G292" s="61">
        <v>44060</v>
      </c>
      <c r="H292" s="20" t="s">
        <v>482</v>
      </c>
      <c r="I292" s="62" t="s">
        <v>522</v>
      </c>
      <c r="J292" s="23">
        <v>941257</v>
      </c>
      <c r="K292" s="23">
        <v>0</v>
      </c>
      <c r="L292" s="23">
        <v>354430</v>
      </c>
      <c r="M292" s="23">
        <v>586827</v>
      </c>
    </row>
    <row r="293" spans="1:13" x14ac:dyDescent="0.2">
      <c r="A293" s="22" t="s">
        <v>1045</v>
      </c>
      <c r="B293" s="20" t="s">
        <v>1046</v>
      </c>
      <c r="C293" s="60" t="s">
        <v>520</v>
      </c>
      <c r="D293" s="20" t="s">
        <v>548</v>
      </c>
      <c r="E293" s="20" t="s">
        <v>48</v>
      </c>
      <c r="F293" s="61">
        <v>44060</v>
      </c>
      <c r="G293" s="61">
        <v>44060</v>
      </c>
      <c r="H293" s="20" t="s">
        <v>482</v>
      </c>
      <c r="I293" s="62" t="s">
        <v>522</v>
      </c>
      <c r="J293" s="23">
        <v>941257</v>
      </c>
      <c r="K293" s="23">
        <v>0</v>
      </c>
      <c r="L293" s="23">
        <v>354430</v>
      </c>
      <c r="M293" s="23">
        <v>586827</v>
      </c>
    </row>
    <row r="294" spans="1:13" x14ac:dyDescent="0.2">
      <c r="A294" s="22" t="s">
        <v>1047</v>
      </c>
      <c r="B294" s="20" t="s">
        <v>1048</v>
      </c>
      <c r="C294" s="60" t="s">
        <v>520</v>
      </c>
      <c r="D294" s="20" t="s">
        <v>548</v>
      </c>
      <c r="E294" s="20" t="s">
        <v>48</v>
      </c>
      <c r="F294" s="61">
        <v>44060</v>
      </c>
      <c r="G294" s="61">
        <v>44060</v>
      </c>
      <c r="H294" s="20" t="s">
        <v>482</v>
      </c>
      <c r="I294" s="62" t="s">
        <v>522</v>
      </c>
      <c r="J294" s="23">
        <v>1118181</v>
      </c>
      <c r="K294" s="23">
        <v>0</v>
      </c>
      <c r="L294" s="23">
        <v>424074</v>
      </c>
      <c r="M294" s="23">
        <v>694107</v>
      </c>
    </row>
    <row r="295" spans="1:13" x14ac:dyDescent="0.2">
      <c r="A295" s="22" t="s">
        <v>1049</v>
      </c>
      <c r="B295" s="20" t="s">
        <v>904</v>
      </c>
      <c r="C295" s="60" t="s">
        <v>520</v>
      </c>
      <c r="D295" s="20" t="s">
        <v>548</v>
      </c>
      <c r="E295" s="20" t="s">
        <v>48</v>
      </c>
      <c r="F295" s="61">
        <v>44060</v>
      </c>
      <c r="G295" s="61">
        <v>44060</v>
      </c>
      <c r="H295" s="20" t="s">
        <v>482</v>
      </c>
      <c r="I295" s="62" t="s">
        <v>522</v>
      </c>
      <c r="J295" s="23">
        <v>1454669</v>
      </c>
      <c r="K295" s="23">
        <v>0</v>
      </c>
      <c r="L295" s="23">
        <v>556547</v>
      </c>
      <c r="M295" s="23">
        <v>898122</v>
      </c>
    </row>
    <row r="296" spans="1:13" x14ac:dyDescent="0.2">
      <c r="A296" s="22" t="s">
        <v>1050</v>
      </c>
      <c r="B296" s="20" t="s">
        <v>904</v>
      </c>
      <c r="C296" s="60" t="s">
        <v>520</v>
      </c>
      <c r="D296" s="20" t="s">
        <v>548</v>
      </c>
      <c r="E296" s="20" t="s">
        <v>48</v>
      </c>
      <c r="F296" s="61">
        <v>44060</v>
      </c>
      <c r="G296" s="61">
        <v>44060</v>
      </c>
      <c r="H296" s="20" t="s">
        <v>482</v>
      </c>
      <c r="I296" s="62" t="s">
        <v>522</v>
      </c>
      <c r="J296" s="23">
        <v>1454669</v>
      </c>
      <c r="K296" s="23">
        <v>0</v>
      </c>
      <c r="L296" s="23">
        <v>556547</v>
      </c>
      <c r="M296" s="23">
        <v>898122</v>
      </c>
    </row>
    <row r="297" spans="1:13" x14ac:dyDescent="0.2">
      <c r="A297" s="22" t="s">
        <v>1051</v>
      </c>
      <c r="B297" s="20" t="s">
        <v>904</v>
      </c>
      <c r="C297" s="60" t="s">
        <v>520</v>
      </c>
      <c r="D297" s="20" t="s">
        <v>548</v>
      </c>
      <c r="E297" s="20" t="s">
        <v>48</v>
      </c>
      <c r="F297" s="61">
        <v>44060</v>
      </c>
      <c r="G297" s="61">
        <v>44060</v>
      </c>
      <c r="H297" s="20" t="s">
        <v>482</v>
      </c>
      <c r="I297" s="62" t="s">
        <v>522</v>
      </c>
      <c r="J297" s="23">
        <v>1454669</v>
      </c>
      <c r="K297" s="23">
        <v>0</v>
      </c>
      <c r="L297" s="23">
        <v>556547</v>
      </c>
      <c r="M297" s="23">
        <v>898122</v>
      </c>
    </row>
    <row r="298" spans="1:13" x14ac:dyDescent="0.2">
      <c r="A298" s="22" t="s">
        <v>1052</v>
      </c>
      <c r="B298" s="20" t="s">
        <v>904</v>
      </c>
      <c r="C298" s="60" t="s">
        <v>520</v>
      </c>
      <c r="D298" s="20" t="s">
        <v>548</v>
      </c>
      <c r="E298" s="20" t="s">
        <v>48</v>
      </c>
      <c r="F298" s="61">
        <v>44060</v>
      </c>
      <c r="G298" s="61">
        <v>44060</v>
      </c>
      <c r="H298" s="20" t="s">
        <v>482</v>
      </c>
      <c r="I298" s="62" t="s">
        <v>522</v>
      </c>
      <c r="J298" s="23">
        <v>1454669</v>
      </c>
      <c r="K298" s="23">
        <v>0</v>
      </c>
      <c r="L298" s="23">
        <v>556547</v>
      </c>
      <c r="M298" s="23">
        <v>898122</v>
      </c>
    </row>
    <row r="299" spans="1:13" x14ac:dyDescent="0.2">
      <c r="A299" s="22" t="s">
        <v>1053</v>
      </c>
      <c r="B299" s="20" t="s">
        <v>911</v>
      </c>
      <c r="C299" s="60" t="s">
        <v>520</v>
      </c>
      <c r="D299" s="20" t="s">
        <v>548</v>
      </c>
      <c r="E299" s="20" t="s">
        <v>48</v>
      </c>
      <c r="F299" s="61">
        <v>44060</v>
      </c>
      <c r="G299" s="61">
        <v>44060</v>
      </c>
      <c r="H299" s="20" t="s">
        <v>482</v>
      </c>
      <c r="I299" s="62" t="s">
        <v>522</v>
      </c>
      <c r="J299" s="23">
        <v>1454669</v>
      </c>
      <c r="K299" s="23">
        <v>0</v>
      </c>
      <c r="L299" s="23">
        <v>556547</v>
      </c>
      <c r="M299" s="23">
        <v>898122</v>
      </c>
    </row>
    <row r="300" spans="1:13" x14ac:dyDescent="0.2">
      <c r="A300" s="22" t="s">
        <v>1054</v>
      </c>
      <c r="B300" s="20" t="s">
        <v>911</v>
      </c>
      <c r="C300" s="60" t="s">
        <v>520</v>
      </c>
      <c r="D300" s="20" t="s">
        <v>548</v>
      </c>
      <c r="E300" s="20" t="s">
        <v>48</v>
      </c>
      <c r="F300" s="61">
        <v>44060</v>
      </c>
      <c r="G300" s="61">
        <v>44060</v>
      </c>
      <c r="H300" s="20" t="s">
        <v>482</v>
      </c>
      <c r="I300" s="62" t="s">
        <v>522</v>
      </c>
      <c r="J300" s="23">
        <v>1454669</v>
      </c>
      <c r="K300" s="23">
        <v>0</v>
      </c>
      <c r="L300" s="23">
        <v>556547</v>
      </c>
      <c r="M300" s="23">
        <v>898122</v>
      </c>
    </row>
    <row r="301" spans="1:13" x14ac:dyDescent="0.2">
      <c r="A301" s="22" t="s">
        <v>1055</v>
      </c>
      <c r="B301" s="20" t="s">
        <v>911</v>
      </c>
      <c r="C301" s="60" t="s">
        <v>520</v>
      </c>
      <c r="D301" s="20" t="s">
        <v>548</v>
      </c>
      <c r="E301" s="20" t="s">
        <v>48</v>
      </c>
      <c r="F301" s="61">
        <v>44060</v>
      </c>
      <c r="G301" s="61">
        <v>44060</v>
      </c>
      <c r="H301" s="20" t="s">
        <v>482</v>
      </c>
      <c r="I301" s="62" t="s">
        <v>522</v>
      </c>
      <c r="J301" s="23">
        <v>1454669</v>
      </c>
      <c r="K301" s="23">
        <v>0</v>
      </c>
      <c r="L301" s="23">
        <v>556547</v>
      </c>
      <c r="M301" s="23">
        <v>898122</v>
      </c>
    </row>
    <row r="302" spans="1:13" x14ac:dyDescent="0.2">
      <c r="A302" s="22" t="s">
        <v>1056</v>
      </c>
      <c r="B302" s="20" t="s">
        <v>919</v>
      </c>
      <c r="C302" s="60" t="s">
        <v>520</v>
      </c>
      <c r="D302" s="20" t="s">
        <v>548</v>
      </c>
      <c r="E302" s="20" t="s">
        <v>48</v>
      </c>
      <c r="F302" s="61">
        <v>44060</v>
      </c>
      <c r="G302" s="61">
        <v>44060</v>
      </c>
      <c r="H302" s="20" t="s">
        <v>482</v>
      </c>
      <c r="I302" s="62" t="s">
        <v>522</v>
      </c>
      <c r="J302" s="23">
        <v>1454669</v>
      </c>
      <c r="K302" s="23">
        <v>0</v>
      </c>
      <c r="L302" s="23">
        <v>556547</v>
      </c>
      <c r="M302" s="23">
        <v>898122</v>
      </c>
    </row>
    <row r="303" spans="1:13" x14ac:dyDescent="0.2">
      <c r="A303" s="22" t="s">
        <v>1057</v>
      </c>
      <c r="B303" s="20" t="s">
        <v>919</v>
      </c>
      <c r="C303" s="60" t="s">
        <v>520</v>
      </c>
      <c r="D303" s="20" t="s">
        <v>548</v>
      </c>
      <c r="E303" s="20" t="s">
        <v>48</v>
      </c>
      <c r="F303" s="61">
        <v>44060</v>
      </c>
      <c r="G303" s="61">
        <v>44060</v>
      </c>
      <c r="H303" s="20" t="s">
        <v>482</v>
      </c>
      <c r="I303" s="62" t="s">
        <v>522</v>
      </c>
      <c r="J303" s="23">
        <v>1454669</v>
      </c>
      <c r="K303" s="23">
        <v>0</v>
      </c>
      <c r="L303" s="23">
        <v>556547</v>
      </c>
      <c r="M303" s="23">
        <v>898122</v>
      </c>
    </row>
    <row r="304" spans="1:13" x14ac:dyDescent="0.2">
      <c r="A304" s="22" t="s">
        <v>1058</v>
      </c>
      <c r="B304" s="20" t="s">
        <v>919</v>
      </c>
      <c r="C304" s="60" t="s">
        <v>520</v>
      </c>
      <c r="D304" s="20" t="s">
        <v>548</v>
      </c>
      <c r="E304" s="20" t="s">
        <v>48</v>
      </c>
      <c r="F304" s="61">
        <v>44060</v>
      </c>
      <c r="G304" s="61">
        <v>44060</v>
      </c>
      <c r="H304" s="20" t="s">
        <v>482</v>
      </c>
      <c r="I304" s="62" t="s">
        <v>522</v>
      </c>
      <c r="J304" s="23">
        <v>1454669</v>
      </c>
      <c r="K304" s="23">
        <v>0</v>
      </c>
      <c r="L304" s="23">
        <v>556547</v>
      </c>
      <c r="M304" s="23">
        <v>898122</v>
      </c>
    </row>
    <row r="305" spans="1:13" x14ac:dyDescent="0.2">
      <c r="A305" s="22" t="s">
        <v>1059</v>
      </c>
      <c r="B305" s="20" t="s">
        <v>1060</v>
      </c>
      <c r="C305" s="60" t="s">
        <v>520</v>
      </c>
      <c r="D305" s="20" t="s">
        <v>548</v>
      </c>
      <c r="E305" s="20" t="s">
        <v>48</v>
      </c>
      <c r="F305" s="61">
        <v>44060</v>
      </c>
      <c r="G305" s="61">
        <v>44060</v>
      </c>
      <c r="H305" s="20" t="s">
        <v>482</v>
      </c>
      <c r="I305" s="62" t="s">
        <v>522</v>
      </c>
      <c r="J305" s="23">
        <v>1460578</v>
      </c>
      <c r="K305" s="23">
        <v>0</v>
      </c>
      <c r="L305" s="23">
        <v>558873</v>
      </c>
      <c r="M305" s="23">
        <v>901705</v>
      </c>
    </row>
    <row r="306" spans="1:13" x14ac:dyDescent="0.2">
      <c r="A306" s="22" t="s">
        <v>1061</v>
      </c>
      <c r="B306" s="20" t="s">
        <v>1062</v>
      </c>
      <c r="C306" s="60" t="s">
        <v>520</v>
      </c>
      <c r="D306" s="20" t="s">
        <v>548</v>
      </c>
      <c r="E306" s="20" t="s">
        <v>48</v>
      </c>
      <c r="F306" s="61">
        <v>44060</v>
      </c>
      <c r="G306" s="61">
        <v>44060</v>
      </c>
      <c r="H306" s="20" t="s">
        <v>482</v>
      </c>
      <c r="I306" s="62" t="s">
        <v>522</v>
      </c>
      <c r="J306" s="23">
        <v>3675264</v>
      </c>
      <c r="K306" s="23">
        <v>0</v>
      </c>
      <c r="L306" s="23">
        <v>1430776</v>
      </c>
      <c r="M306" s="23">
        <v>2244488</v>
      </c>
    </row>
    <row r="307" spans="1:13" x14ac:dyDescent="0.2">
      <c r="A307" s="22" t="s">
        <v>1063</v>
      </c>
      <c r="B307" s="20" t="s">
        <v>1062</v>
      </c>
      <c r="C307" s="60" t="s">
        <v>520</v>
      </c>
      <c r="D307" s="20" t="s">
        <v>548</v>
      </c>
      <c r="E307" s="20" t="s">
        <v>48</v>
      </c>
      <c r="F307" s="61">
        <v>44060</v>
      </c>
      <c r="G307" s="61">
        <v>44060</v>
      </c>
      <c r="H307" s="20" t="s">
        <v>482</v>
      </c>
      <c r="I307" s="62" t="s">
        <v>522</v>
      </c>
      <c r="J307" s="23">
        <v>3675264</v>
      </c>
      <c r="K307" s="23">
        <v>0</v>
      </c>
      <c r="L307" s="23">
        <v>1430776</v>
      </c>
      <c r="M307" s="23">
        <v>2244488</v>
      </c>
    </row>
    <row r="308" spans="1:13" x14ac:dyDescent="0.2">
      <c r="A308" s="22" t="s">
        <v>1064</v>
      </c>
      <c r="B308" s="20" t="s">
        <v>1062</v>
      </c>
      <c r="C308" s="60" t="s">
        <v>520</v>
      </c>
      <c r="D308" s="20" t="s">
        <v>548</v>
      </c>
      <c r="E308" s="20" t="s">
        <v>48</v>
      </c>
      <c r="F308" s="61">
        <v>44060</v>
      </c>
      <c r="G308" s="61">
        <v>44060</v>
      </c>
      <c r="H308" s="20" t="s">
        <v>482</v>
      </c>
      <c r="I308" s="62" t="s">
        <v>522</v>
      </c>
      <c r="J308" s="23">
        <v>3675264</v>
      </c>
      <c r="K308" s="23">
        <v>0</v>
      </c>
      <c r="L308" s="23">
        <v>1430776</v>
      </c>
      <c r="M308" s="23">
        <v>2244488</v>
      </c>
    </row>
    <row r="309" spans="1:13" x14ac:dyDescent="0.2">
      <c r="A309" s="22" t="s">
        <v>1065</v>
      </c>
      <c r="B309" s="20" t="s">
        <v>1066</v>
      </c>
      <c r="C309" s="60" t="s">
        <v>520</v>
      </c>
      <c r="D309" s="20" t="s">
        <v>548</v>
      </c>
      <c r="E309" s="20" t="s">
        <v>48</v>
      </c>
      <c r="F309" s="61">
        <v>44060</v>
      </c>
      <c r="G309" s="61">
        <v>44060</v>
      </c>
      <c r="H309" s="20" t="s">
        <v>482</v>
      </c>
      <c r="I309" s="62" t="s">
        <v>522</v>
      </c>
      <c r="J309" s="23">
        <v>1553288</v>
      </c>
      <c r="K309" s="23">
        <v>0</v>
      </c>
      <c r="L309" s="23">
        <v>595381</v>
      </c>
      <c r="M309" s="23">
        <v>957907</v>
      </c>
    </row>
    <row r="310" spans="1:13" x14ac:dyDescent="0.2">
      <c r="A310" s="22" t="s">
        <v>1067</v>
      </c>
      <c r="B310" s="20" t="s">
        <v>1066</v>
      </c>
      <c r="C310" s="60" t="s">
        <v>520</v>
      </c>
      <c r="D310" s="20" t="s">
        <v>548</v>
      </c>
      <c r="E310" s="20" t="s">
        <v>48</v>
      </c>
      <c r="F310" s="61">
        <v>44060</v>
      </c>
      <c r="G310" s="61">
        <v>44060</v>
      </c>
      <c r="H310" s="20" t="s">
        <v>482</v>
      </c>
      <c r="I310" s="62" t="s">
        <v>522</v>
      </c>
      <c r="J310" s="23">
        <v>1553288</v>
      </c>
      <c r="K310" s="23">
        <v>0</v>
      </c>
      <c r="L310" s="23">
        <v>595381</v>
      </c>
      <c r="M310" s="23">
        <v>957907</v>
      </c>
    </row>
    <row r="311" spans="1:13" x14ac:dyDescent="0.2">
      <c r="A311" s="22" t="s">
        <v>1068</v>
      </c>
      <c r="B311" s="20" t="s">
        <v>1066</v>
      </c>
      <c r="C311" s="60" t="s">
        <v>520</v>
      </c>
      <c r="D311" s="20" t="s">
        <v>548</v>
      </c>
      <c r="E311" s="20" t="s">
        <v>48</v>
      </c>
      <c r="F311" s="61">
        <v>44060</v>
      </c>
      <c r="G311" s="61">
        <v>44060</v>
      </c>
      <c r="H311" s="20" t="s">
        <v>482</v>
      </c>
      <c r="I311" s="62" t="s">
        <v>522</v>
      </c>
      <c r="J311" s="23">
        <v>1553288</v>
      </c>
      <c r="K311" s="23">
        <v>0</v>
      </c>
      <c r="L311" s="23">
        <v>595381</v>
      </c>
      <c r="M311" s="23">
        <v>957907</v>
      </c>
    </row>
    <row r="312" spans="1:13" x14ac:dyDescent="0.2">
      <c r="A312" s="22" t="s">
        <v>1069</v>
      </c>
      <c r="B312" s="20" t="s">
        <v>1066</v>
      </c>
      <c r="C312" s="60" t="s">
        <v>520</v>
      </c>
      <c r="D312" s="20" t="s">
        <v>548</v>
      </c>
      <c r="E312" s="20" t="s">
        <v>48</v>
      </c>
      <c r="F312" s="61">
        <v>44060</v>
      </c>
      <c r="G312" s="61">
        <v>44060</v>
      </c>
      <c r="H312" s="20" t="s">
        <v>482</v>
      </c>
      <c r="I312" s="62" t="s">
        <v>522</v>
      </c>
      <c r="J312" s="23">
        <v>1553288</v>
      </c>
      <c r="K312" s="23">
        <v>0</v>
      </c>
      <c r="L312" s="23">
        <v>595381</v>
      </c>
      <c r="M312" s="23">
        <v>957907</v>
      </c>
    </row>
    <row r="313" spans="1:13" x14ac:dyDescent="0.2">
      <c r="A313" s="22" t="s">
        <v>1070</v>
      </c>
      <c r="B313" s="20" t="s">
        <v>1066</v>
      </c>
      <c r="C313" s="60" t="s">
        <v>520</v>
      </c>
      <c r="D313" s="20" t="s">
        <v>548</v>
      </c>
      <c r="E313" s="20" t="s">
        <v>48</v>
      </c>
      <c r="F313" s="61">
        <v>44060</v>
      </c>
      <c r="G313" s="61">
        <v>44060</v>
      </c>
      <c r="H313" s="20" t="s">
        <v>482</v>
      </c>
      <c r="I313" s="62" t="s">
        <v>522</v>
      </c>
      <c r="J313" s="23">
        <v>1553288</v>
      </c>
      <c r="K313" s="23">
        <v>0</v>
      </c>
      <c r="L313" s="23">
        <v>595381</v>
      </c>
      <c r="M313" s="23">
        <v>957907</v>
      </c>
    </row>
    <row r="314" spans="1:13" x14ac:dyDescent="0.2">
      <c r="A314" s="22" t="s">
        <v>1071</v>
      </c>
      <c r="B314" s="20" t="s">
        <v>1066</v>
      </c>
      <c r="C314" s="60" t="s">
        <v>520</v>
      </c>
      <c r="D314" s="20" t="s">
        <v>548</v>
      </c>
      <c r="E314" s="20" t="s">
        <v>48</v>
      </c>
      <c r="F314" s="61">
        <v>44060</v>
      </c>
      <c r="G314" s="61">
        <v>44060</v>
      </c>
      <c r="H314" s="20" t="s">
        <v>482</v>
      </c>
      <c r="I314" s="62" t="s">
        <v>522</v>
      </c>
      <c r="J314" s="23">
        <v>1553288</v>
      </c>
      <c r="K314" s="23">
        <v>0</v>
      </c>
      <c r="L314" s="23">
        <v>595381</v>
      </c>
      <c r="M314" s="23">
        <v>957907</v>
      </c>
    </row>
    <row r="315" spans="1:13" x14ac:dyDescent="0.2">
      <c r="A315" s="22" t="s">
        <v>1072</v>
      </c>
      <c r="B315" s="20" t="s">
        <v>1073</v>
      </c>
      <c r="C315" s="60" t="s">
        <v>520</v>
      </c>
      <c r="D315" s="20" t="s">
        <v>548</v>
      </c>
      <c r="E315" s="20" t="s">
        <v>48</v>
      </c>
      <c r="F315" s="61">
        <v>44060</v>
      </c>
      <c r="G315" s="61">
        <v>44060</v>
      </c>
      <c r="H315" s="20" t="s">
        <v>482</v>
      </c>
      <c r="I315" s="62" t="s">
        <v>522</v>
      </c>
      <c r="J315" s="23">
        <v>1553288</v>
      </c>
      <c r="K315" s="23">
        <v>0</v>
      </c>
      <c r="L315" s="23">
        <v>595381</v>
      </c>
      <c r="M315" s="23">
        <v>957907</v>
      </c>
    </row>
    <row r="316" spans="1:13" x14ac:dyDescent="0.2">
      <c r="A316" s="22" t="s">
        <v>1074</v>
      </c>
      <c r="B316" s="20" t="s">
        <v>1075</v>
      </c>
      <c r="C316" s="60" t="s">
        <v>520</v>
      </c>
      <c r="D316" s="20" t="s">
        <v>548</v>
      </c>
      <c r="E316" s="20" t="s">
        <v>48</v>
      </c>
      <c r="F316" s="61">
        <v>44060</v>
      </c>
      <c r="G316" s="61">
        <v>44060</v>
      </c>
      <c r="H316" s="20" t="s">
        <v>482</v>
      </c>
      <c r="I316" s="62" t="s">
        <v>522</v>
      </c>
      <c r="J316" s="23">
        <v>1869830</v>
      </c>
      <c r="K316" s="23">
        <v>0</v>
      </c>
      <c r="L316" s="23">
        <v>720006</v>
      </c>
      <c r="M316" s="23">
        <v>1149824</v>
      </c>
    </row>
    <row r="317" spans="1:13" x14ac:dyDescent="0.2">
      <c r="A317" s="22" t="s">
        <v>1076</v>
      </c>
      <c r="B317" s="20" t="s">
        <v>1075</v>
      </c>
      <c r="C317" s="60" t="s">
        <v>520</v>
      </c>
      <c r="D317" s="20" t="s">
        <v>548</v>
      </c>
      <c r="E317" s="20" t="s">
        <v>48</v>
      </c>
      <c r="F317" s="61">
        <v>44060</v>
      </c>
      <c r="G317" s="61">
        <v>44060</v>
      </c>
      <c r="H317" s="20" t="s">
        <v>482</v>
      </c>
      <c r="I317" s="62" t="s">
        <v>522</v>
      </c>
      <c r="J317" s="23">
        <v>1869830</v>
      </c>
      <c r="K317" s="23">
        <v>0</v>
      </c>
      <c r="L317" s="23">
        <v>720006</v>
      </c>
      <c r="M317" s="23">
        <v>1149824</v>
      </c>
    </row>
    <row r="318" spans="1:13" x14ac:dyDescent="0.2">
      <c r="A318" s="22" t="s">
        <v>1077</v>
      </c>
      <c r="B318" s="20" t="s">
        <v>1078</v>
      </c>
      <c r="C318" s="60" t="s">
        <v>520</v>
      </c>
      <c r="D318" s="20" t="s">
        <v>548</v>
      </c>
      <c r="E318" s="20" t="s">
        <v>48</v>
      </c>
      <c r="F318" s="61">
        <v>44060</v>
      </c>
      <c r="G318" s="61">
        <v>44060</v>
      </c>
      <c r="H318" s="20" t="s">
        <v>482</v>
      </c>
      <c r="I318" s="62" t="s">
        <v>522</v>
      </c>
      <c r="J318" s="23">
        <v>2347175</v>
      </c>
      <c r="K318" s="23">
        <v>0</v>
      </c>
      <c r="L318" s="23">
        <v>907907</v>
      </c>
      <c r="M318" s="23">
        <v>1439268</v>
      </c>
    </row>
    <row r="319" spans="1:13" x14ac:dyDescent="0.2">
      <c r="A319" s="22" t="s">
        <v>1079</v>
      </c>
      <c r="B319" s="20" t="s">
        <v>1080</v>
      </c>
      <c r="C319" s="60" t="s">
        <v>520</v>
      </c>
      <c r="D319" s="20" t="s">
        <v>548</v>
      </c>
      <c r="E319" s="20" t="s">
        <v>48</v>
      </c>
      <c r="F319" s="61">
        <v>44060</v>
      </c>
      <c r="G319" s="61">
        <v>44060</v>
      </c>
      <c r="H319" s="20" t="s">
        <v>482</v>
      </c>
      <c r="I319" s="62" t="s">
        <v>522</v>
      </c>
      <c r="J319" s="23">
        <v>2347175</v>
      </c>
      <c r="K319" s="23">
        <v>0</v>
      </c>
      <c r="L319" s="23">
        <v>907907</v>
      </c>
      <c r="M319" s="23">
        <v>1439268</v>
      </c>
    </row>
    <row r="320" spans="1:13" x14ac:dyDescent="0.2">
      <c r="A320" s="22" t="s">
        <v>1081</v>
      </c>
      <c r="B320" s="20" t="s">
        <v>1080</v>
      </c>
      <c r="C320" s="60" t="s">
        <v>520</v>
      </c>
      <c r="D320" s="20" t="s">
        <v>548</v>
      </c>
      <c r="E320" s="20" t="s">
        <v>48</v>
      </c>
      <c r="F320" s="61">
        <v>44060</v>
      </c>
      <c r="G320" s="61">
        <v>44060</v>
      </c>
      <c r="H320" s="20" t="s">
        <v>482</v>
      </c>
      <c r="I320" s="62" t="s">
        <v>522</v>
      </c>
      <c r="J320" s="23">
        <v>2347175</v>
      </c>
      <c r="K320" s="23">
        <v>0</v>
      </c>
      <c r="L320" s="23">
        <v>907907</v>
      </c>
      <c r="M320" s="23">
        <v>1439268</v>
      </c>
    </row>
    <row r="321" spans="1:13" x14ac:dyDescent="0.2">
      <c r="A321" s="22" t="s">
        <v>1082</v>
      </c>
      <c r="B321" s="20" t="s">
        <v>1083</v>
      </c>
      <c r="C321" s="60" t="s">
        <v>520</v>
      </c>
      <c r="D321" s="20" t="s">
        <v>548</v>
      </c>
      <c r="E321" s="20" t="s">
        <v>48</v>
      </c>
      <c r="F321" s="61">
        <v>44060</v>
      </c>
      <c r="G321" s="61">
        <v>44060</v>
      </c>
      <c r="H321" s="20" t="s">
        <v>482</v>
      </c>
      <c r="I321" s="62" t="s">
        <v>522</v>
      </c>
      <c r="J321" s="23">
        <v>2347175</v>
      </c>
      <c r="K321" s="23">
        <v>0</v>
      </c>
      <c r="L321" s="23">
        <v>907907</v>
      </c>
      <c r="M321" s="23">
        <v>1439268</v>
      </c>
    </row>
    <row r="322" spans="1:13" x14ac:dyDescent="0.2">
      <c r="A322" s="22" t="s">
        <v>1084</v>
      </c>
      <c r="B322" s="20" t="s">
        <v>1083</v>
      </c>
      <c r="C322" s="60" t="s">
        <v>520</v>
      </c>
      <c r="D322" s="20" t="s">
        <v>548</v>
      </c>
      <c r="E322" s="20" t="s">
        <v>48</v>
      </c>
      <c r="F322" s="61">
        <v>44060</v>
      </c>
      <c r="G322" s="61">
        <v>44060</v>
      </c>
      <c r="H322" s="20" t="s">
        <v>482</v>
      </c>
      <c r="I322" s="62" t="s">
        <v>522</v>
      </c>
      <c r="J322" s="23">
        <v>2347175</v>
      </c>
      <c r="K322" s="23">
        <v>0</v>
      </c>
      <c r="L322" s="23">
        <v>907907</v>
      </c>
      <c r="M322" s="23">
        <v>1439268</v>
      </c>
    </row>
    <row r="323" spans="1:13" x14ac:dyDescent="0.2">
      <c r="A323" s="22" t="s">
        <v>1085</v>
      </c>
      <c r="B323" s="20" t="s">
        <v>1086</v>
      </c>
      <c r="C323" s="60" t="s">
        <v>520</v>
      </c>
      <c r="D323" s="20" t="s">
        <v>548</v>
      </c>
      <c r="E323" s="20" t="s">
        <v>48</v>
      </c>
      <c r="F323" s="61">
        <v>44060</v>
      </c>
      <c r="G323" s="61">
        <v>44060</v>
      </c>
      <c r="H323" s="20" t="s">
        <v>482</v>
      </c>
      <c r="I323" s="62" t="s">
        <v>522</v>
      </c>
      <c r="J323" s="23">
        <v>2869319</v>
      </c>
      <c r="K323" s="23">
        <v>0</v>
      </c>
      <c r="L323" s="23">
        <v>1113494</v>
      </c>
      <c r="M323" s="23">
        <v>1755825</v>
      </c>
    </row>
    <row r="324" spans="1:13" x14ac:dyDescent="0.2">
      <c r="A324" s="22" t="s">
        <v>1087</v>
      </c>
      <c r="B324" s="20" t="s">
        <v>1086</v>
      </c>
      <c r="C324" s="60" t="s">
        <v>520</v>
      </c>
      <c r="D324" s="20" t="s">
        <v>548</v>
      </c>
      <c r="E324" s="20" t="s">
        <v>48</v>
      </c>
      <c r="F324" s="61">
        <v>44060</v>
      </c>
      <c r="G324" s="61">
        <v>44060</v>
      </c>
      <c r="H324" s="20" t="s">
        <v>482</v>
      </c>
      <c r="I324" s="62" t="s">
        <v>522</v>
      </c>
      <c r="J324" s="23">
        <v>2869319</v>
      </c>
      <c r="K324" s="23">
        <v>0</v>
      </c>
      <c r="L324" s="23">
        <v>1113494</v>
      </c>
      <c r="M324" s="23">
        <v>1755825</v>
      </c>
    </row>
    <row r="325" spans="1:13" x14ac:dyDescent="0.2">
      <c r="A325" s="22" t="s">
        <v>1088</v>
      </c>
      <c r="B325" s="20" t="s">
        <v>1086</v>
      </c>
      <c r="C325" s="60" t="s">
        <v>520</v>
      </c>
      <c r="D325" s="20" t="s">
        <v>548</v>
      </c>
      <c r="E325" s="20" t="s">
        <v>48</v>
      </c>
      <c r="F325" s="61">
        <v>44060</v>
      </c>
      <c r="G325" s="61">
        <v>44060</v>
      </c>
      <c r="H325" s="20" t="s">
        <v>482</v>
      </c>
      <c r="I325" s="62" t="s">
        <v>522</v>
      </c>
      <c r="J325" s="23">
        <v>2869319</v>
      </c>
      <c r="K325" s="23">
        <v>0</v>
      </c>
      <c r="L325" s="23">
        <v>1113494</v>
      </c>
      <c r="M325" s="23">
        <v>1755825</v>
      </c>
    </row>
    <row r="326" spans="1:13" x14ac:dyDescent="0.2">
      <c r="A326" s="22" t="s">
        <v>1089</v>
      </c>
      <c r="B326" s="20" t="s">
        <v>1090</v>
      </c>
      <c r="C326" s="60" t="s">
        <v>520</v>
      </c>
      <c r="D326" s="20" t="s">
        <v>548</v>
      </c>
      <c r="E326" s="20" t="s">
        <v>48</v>
      </c>
      <c r="F326" s="61">
        <v>44060</v>
      </c>
      <c r="G326" s="61">
        <v>44060</v>
      </c>
      <c r="H326" s="20" t="s">
        <v>482</v>
      </c>
      <c r="I326" s="62" t="s">
        <v>522</v>
      </c>
      <c r="J326" s="23">
        <v>4279611</v>
      </c>
      <c r="K326" s="23">
        <v>0</v>
      </c>
      <c r="L326" s="23">
        <v>1668704</v>
      </c>
      <c r="M326" s="23">
        <v>2610907</v>
      </c>
    </row>
    <row r="327" spans="1:13" x14ac:dyDescent="0.2">
      <c r="A327" s="22" t="s">
        <v>1091</v>
      </c>
      <c r="B327" s="20" t="s">
        <v>1090</v>
      </c>
      <c r="C327" s="60" t="s">
        <v>520</v>
      </c>
      <c r="D327" s="20" t="s">
        <v>548</v>
      </c>
      <c r="E327" s="20" t="s">
        <v>48</v>
      </c>
      <c r="F327" s="61">
        <v>44060</v>
      </c>
      <c r="G327" s="61">
        <v>44060</v>
      </c>
      <c r="H327" s="20" t="s">
        <v>482</v>
      </c>
      <c r="I327" s="62" t="s">
        <v>522</v>
      </c>
      <c r="J327" s="23">
        <v>4279611</v>
      </c>
      <c r="K327" s="23">
        <v>0</v>
      </c>
      <c r="L327" s="23">
        <v>1668704</v>
      </c>
      <c r="M327" s="23">
        <v>2610907</v>
      </c>
    </row>
    <row r="328" spans="1:13" x14ac:dyDescent="0.2">
      <c r="A328" s="22" t="s">
        <v>1092</v>
      </c>
      <c r="B328" s="20" t="s">
        <v>1093</v>
      </c>
      <c r="C328" s="60" t="s">
        <v>520</v>
      </c>
      <c r="D328" s="20" t="s">
        <v>548</v>
      </c>
      <c r="E328" s="20" t="s">
        <v>48</v>
      </c>
      <c r="F328" s="61">
        <v>44123</v>
      </c>
      <c r="G328" s="61">
        <v>44123</v>
      </c>
      <c r="H328" s="20" t="s">
        <v>482</v>
      </c>
      <c r="I328" s="62" t="s">
        <v>522</v>
      </c>
      <c r="J328" s="23">
        <v>2251895</v>
      </c>
      <c r="K328" s="23">
        <v>0</v>
      </c>
      <c r="L328" s="23">
        <v>836695</v>
      </c>
      <c r="M328" s="23">
        <v>1415200</v>
      </c>
    </row>
    <row r="329" spans="1:13" x14ac:dyDescent="0.2">
      <c r="A329" s="22" t="s">
        <v>1094</v>
      </c>
      <c r="B329" s="20" t="s">
        <v>1093</v>
      </c>
      <c r="C329" s="60" t="s">
        <v>520</v>
      </c>
      <c r="D329" s="20" t="s">
        <v>548</v>
      </c>
      <c r="E329" s="20" t="s">
        <v>48</v>
      </c>
      <c r="F329" s="61">
        <v>44123</v>
      </c>
      <c r="G329" s="61">
        <v>44123</v>
      </c>
      <c r="H329" s="20" t="s">
        <v>482</v>
      </c>
      <c r="I329" s="62" t="s">
        <v>522</v>
      </c>
      <c r="J329" s="23">
        <v>2251895</v>
      </c>
      <c r="K329" s="23">
        <v>0</v>
      </c>
      <c r="L329" s="23">
        <v>836695</v>
      </c>
      <c r="M329" s="23">
        <v>1415200</v>
      </c>
    </row>
    <row r="330" spans="1:13" x14ac:dyDescent="0.2">
      <c r="A330" s="22" t="s">
        <v>1095</v>
      </c>
      <c r="B330" s="20" t="s">
        <v>1093</v>
      </c>
      <c r="C330" s="60" t="s">
        <v>520</v>
      </c>
      <c r="D330" s="20" t="s">
        <v>548</v>
      </c>
      <c r="E330" s="20" t="s">
        <v>48</v>
      </c>
      <c r="F330" s="61">
        <v>44123</v>
      </c>
      <c r="G330" s="61">
        <v>44123</v>
      </c>
      <c r="H330" s="20" t="s">
        <v>482</v>
      </c>
      <c r="I330" s="62" t="s">
        <v>522</v>
      </c>
      <c r="J330" s="23">
        <v>2251895</v>
      </c>
      <c r="K330" s="23">
        <v>0</v>
      </c>
      <c r="L330" s="23">
        <v>836695</v>
      </c>
      <c r="M330" s="23">
        <v>1415200</v>
      </c>
    </row>
    <row r="331" spans="1:13" x14ac:dyDescent="0.2">
      <c r="A331" s="22" t="s">
        <v>1096</v>
      </c>
      <c r="B331" s="20" t="s">
        <v>1093</v>
      </c>
      <c r="C331" s="60" t="s">
        <v>520</v>
      </c>
      <c r="D331" s="20" t="s">
        <v>548</v>
      </c>
      <c r="E331" s="20" t="s">
        <v>48</v>
      </c>
      <c r="F331" s="61">
        <v>44123</v>
      </c>
      <c r="G331" s="61">
        <v>44123</v>
      </c>
      <c r="H331" s="20" t="s">
        <v>482</v>
      </c>
      <c r="I331" s="62" t="s">
        <v>522</v>
      </c>
      <c r="J331" s="23">
        <v>2251895</v>
      </c>
      <c r="K331" s="23">
        <v>0</v>
      </c>
      <c r="L331" s="23">
        <v>836695</v>
      </c>
      <c r="M331" s="23">
        <v>1415200</v>
      </c>
    </row>
    <row r="332" spans="1:13" x14ac:dyDescent="0.2">
      <c r="A332" s="22" t="s">
        <v>1097</v>
      </c>
      <c r="B332" s="20" t="s">
        <v>1093</v>
      </c>
      <c r="C332" s="60" t="s">
        <v>520</v>
      </c>
      <c r="D332" s="20" t="s">
        <v>548</v>
      </c>
      <c r="E332" s="20" t="s">
        <v>48</v>
      </c>
      <c r="F332" s="61">
        <v>44123</v>
      </c>
      <c r="G332" s="61">
        <v>44123</v>
      </c>
      <c r="H332" s="20" t="s">
        <v>482</v>
      </c>
      <c r="I332" s="62" t="s">
        <v>522</v>
      </c>
      <c r="J332" s="23">
        <v>2251895</v>
      </c>
      <c r="K332" s="23">
        <v>0</v>
      </c>
      <c r="L332" s="23">
        <v>836695</v>
      </c>
      <c r="M332" s="23">
        <v>1415200</v>
      </c>
    </row>
    <row r="333" spans="1:13" x14ac:dyDescent="0.2">
      <c r="A333" s="22" t="s">
        <v>1098</v>
      </c>
      <c r="B333" s="20" t="s">
        <v>1093</v>
      </c>
      <c r="C333" s="60" t="s">
        <v>520</v>
      </c>
      <c r="D333" s="20" t="s">
        <v>548</v>
      </c>
      <c r="E333" s="20" t="s">
        <v>48</v>
      </c>
      <c r="F333" s="61">
        <v>44123</v>
      </c>
      <c r="G333" s="61">
        <v>44123</v>
      </c>
      <c r="H333" s="20" t="s">
        <v>482</v>
      </c>
      <c r="I333" s="62" t="s">
        <v>522</v>
      </c>
      <c r="J333" s="23">
        <v>2251895</v>
      </c>
      <c r="K333" s="23">
        <v>0</v>
      </c>
      <c r="L333" s="23">
        <v>836695</v>
      </c>
      <c r="M333" s="23">
        <v>1415200</v>
      </c>
    </row>
    <row r="334" spans="1:13" x14ac:dyDescent="0.2">
      <c r="A334" s="22" t="s">
        <v>1099</v>
      </c>
      <c r="B334" s="20" t="s">
        <v>1093</v>
      </c>
      <c r="C334" s="60" t="s">
        <v>520</v>
      </c>
      <c r="D334" s="20" t="s">
        <v>548</v>
      </c>
      <c r="E334" s="20" t="s">
        <v>48</v>
      </c>
      <c r="F334" s="61">
        <v>44123</v>
      </c>
      <c r="G334" s="61">
        <v>44123</v>
      </c>
      <c r="H334" s="20" t="s">
        <v>482</v>
      </c>
      <c r="I334" s="62" t="s">
        <v>522</v>
      </c>
      <c r="J334" s="23">
        <v>2251895</v>
      </c>
      <c r="K334" s="23">
        <v>0</v>
      </c>
      <c r="L334" s="23">
        <v>836695</v>
      </c>
      <c r="M334" s="23">
        <v>1415200</v>
      </c>
    </row>
    <row r="335" spans="1:13" x14ac:dyDescent="0.2">
      <c r="A335" s="22" t="s">
        <v>1100</v>
      </c>
      <c r="B335" s="20" t="s">
        <v>1101</v>
      </c>
      <c r="C335" s="60" t="s">
        <v>520</v>
      </c>
      <c r="D335" s="20" t="s">
        <v>548</v>
      </c>
      <c r="E335" s="20" t="s">
        <v>48</v>
      </c>
      <c r="F335" s="61">
        <v>44123</v>
      </c>
      <c r="G335" s="61">
        <v>44123</v>
      </c>
      <c r="H335" s="20" t="s">
        <v>482</v>
      </c>
      <c r="I335" s="62" t="s">
        <v>522</v>
      </c>
      <c r="J335" s="23">
        <v>2657642</v>
      </c>
      <c r="K335" s="23">
        <v>0</v>
      </c>
      <c r="L335" s="23">
        <v>990157</v>
      </c>
      <c r="M335" s="23">
        <v>1667485</v>
      </c>
    </row>
    <row r="336" spans="1:13" x14ac:dyDescent="0.2">
      <c r="A336" s="22" t="s">
        <v>1102</v>
      </c>
      <c r="B336" s="20" t="s">
        <v>1103</v>
      </c>
      <c r="C336" s="60" t="s">
        <v>520</v>
      </c>
      <c r="D336" s="20" t="s">
        <v>548</v>
      </c>
      <c r="E336" s="20" t="s">
        <v>48</v>
      </c>
      <c r="F336" s="61">
        <v>44123</v>
      </c>
      <c r="G336" s="61">
        <v>44123</v>
      </c>
      <c r="H336" s="20" t="s">
        <v>482</v>
      </c>
      <c r="I336" s="62" t="s">
        <v>522</v>
      </c>
      <c r="J336" s="23">
        <v>3393373</v>
      </c>
      <c r="K336" s="23">
        <v>0</v>
      </c>
      <c r="L336" s="23">
        <v>1268391</v>
      </c>
      <c r="M336" s="23">
        <v>2124982</v>
      </c>
    </row>
    <row r="337" spans="1:13" x14ac:dyDescent="0.2">
      <c r="A337" s="22" t="s">
        <v>1104</v>
      </c>
      <c r="B337" s="20" t="s">
        <v>1103</v>
      </c>
      <c r="C337" s="60" t="s">
        <v>520</v>
      </c>
      <c r="D337" s="20" t="s">
        <v>548</v>
      </c>
      <c r="E337" s="20" t="s">
        <v>48</v>
      </c>
      <c r="F337" s="61">
        <v>44123</v>
      </c>
      <c r="G337" s="61">
        <v>44123</v>
      </c>
      <c r="H337" s="20" t="s">
        <v>482</v>
      </c>
      <c r="I337" s="62" t="s">
        <v>522</v>
      </c>
      <c r="J337" s="23">
        <v>3393373</v>
      </c>
      <c r="K337" s="23">
        <v>0</v>
      </c>
      <c r="L337" s="23">
        <v>1268391</v>
      </c>
      <c r="M337" s="23">
        <v>2124982</v>
      </c>
    </row>
    <row r="338" spans="1:13" x14ac:dyDescent="0.2">
      <c r="A338" s="22" t="s">
        <v>1105</v>
      </c>
      <c r="B338" s="20" t="s">
        <v>1103</v>
      </c>
      <c r="C338" s="60" t="s">
        <v>520</v>
      </c>
      <c r="D338" s="20" t="s">
        <v>548</v>
      </c>
      <c r="E338" s="20" t="s">
        <v>48</v>
      </c>
      <c r="F338" s="61">
        <v>44123</v>
      </c>
      <c r="G338" s="61">
        <v>44123</v>
      </c>
      <c r="H338" s="20" t="s">
        <v>482</v>
      </c>
      <c r="I338" s="62" t="s">
        <v>522</v>
      </c>
      <c r="J338" s="23">
        <v>3393373</v>
      </c>
      <c r="K338" s="23">
        <v>0</v>
      </c>
      <c r="L338" s="23">
        <v>1268391</v>
      </c>
      <c r="M338" s="23">
        <v>2124982</v>
      </c>
    </row>
    <row r="339" spans="1:13" x14ac:dyDescent="0.2">
      <c r="A339" s="22" t="s">
        <v>1106</v>
      </c>
      <c r="B339" s="20" t="s">
        <v>1103</v>
      </c>
      <c r="C339" s="60" t="s">
        <v>520</v>
      </c>
      <c r="D339" s="20" t="s">
        <v>548</v>
      </c>
      <c r="E339" s="20" t="s">
        <v>48</v>
      </c>
      <c r="F339" s="61">
        <v>44123</v>
      </c>
      <c r="G339" s="61">
        <v>44123</v>
      </c>
      <c r="H339" s="20" t="s">
        <v>482</v>
      </c>
      <c r="I339" s="62" t="s">
        <v>522</v>
      </c>
      <c r="J339" s="23">
        <v>3393373</v>
      </c>
      <c r="K339" s="23">
        <v>0</v>
      </c>
      <c r="L339" s="23">
        <v>1268391</v>
      </c>
      <c r="M339" s="23">
        <v>2124982</v>
      </c>
    </row>
    <row r="340" spans="1:13" x14ac:dyDescent="0.2">
      <c r="A340" s="22" t="s">
        <v>1107</v>
      </c>
      <c r="B340" s="20" t="s">
        <v>1103</v>
      </c>
      <c r="C340" s="60" t="s">
        <v>520</v>
      </c>
      <c r="D340" s="20" t="s">
        <v>548</v>
      </c>
      <c r="E340" s="20" t="s">
        <v>48</v>
      </c>
      <c r="F340" s="61">
        <v>44123</v>
      </c>
      <c r="G340" s="61">
        <v>44123</v>
      </c>
      <c r="H340" s="20" t="s">
        <v>482</v>
      </c>
      <c r="I340" s="62" t="s">
        <v>522</v>
      </c>
      <c r="J340" s="23">
        <v>3393373</v>
      </c>
      <c r="K340" s="23">
        <v>0</v>
      </c>
      <c r="L340" s="23">
        <v>1268391</v>
      </c>
      <c r="M340" s="23">
        <v>2124982</v>
      </c>
    </row>
    <row r="341" spans="1:13" x14ac:dyDescent="0.2">
      <c r="A341" s="22" t="s">
        <v>1108</v>
      </c>
      <c r="B341" s="20" t="s">
        <v>1103</v>
      </c>
      <c r="C341" s="60" t="s">
        <v>520</v>
      </c>
      <c r="D341" s="20" t="s">
        <v>548</v>
      </c>
      <c r="E341" s="20" t="s">
        <v>48</v>
      </c>
      <c r="F341" s="61">
        <v>44123</v>
      </c>
      <c r="G341" s="61">
        <v>44123</v>
      </c>
      <c r="H341" s="20" t="s">
        <v>482</v>
      </c>
      <c r="I341" s="62" t="s">
        <v>522</v>
      </c>
      <c r="J341" s="23">
        <v>3393373</v>
      </c>
      <c r="K341" s="23">
        <v>0</v>
      </c>
      <c r="L341" s="23">
        <v>1268391</v>
      </c>
      <c r="M341" s="23">
        <v>2124982</v>
      </c>
    </row>
    <row r="342" spans="1:13" x14ac:dyDescent="0.2">
      <c r="A342" s="22" t="s">
        <v>1109</v>
      </c>
      <c r="B342" s="20" t="s">
        <v>1110</v>
      </c>
      <c r="C342" s="60" t="s">
        <v>520</v>
      </c>
      <c r="D342" s="20" t="s">
        <v>548</v>
      </c>
      <c r="E342" s="20" t="s">
        <v>48</v>
      </c>
      <c r="F342" s="61">
        <v>44123</v>
      </c>
      <c r="G342" s="61">
        <v>44123</v>
      </c>
      <c r="H342" s="20" t="s">
        <v>482</v>
      </c>
      <c r="I342" s="62" t="s">
        <v>522</v>
      </c>
      <c r="J342" s="23">
        <v>4103628</v>
      </c>
      <c r="K342" s="23">
        <v>0</v>
      </c>
      <c r="L342" s="23">
        <v>1537022</v>
      </c>
      <c r="M342" s="23">
        <v>2566606</v>
      </c>
    </row>
    <row r="343" spans="1:13" x14ac:dyDescent="0.2">
      <c r="A343" s="22" t="s">
        <v>1111</v>
      </c>
      <c r="B343" s="20" t="s">
        <v>1112</v>
      </c>
      <c r="C343" s="60" t="s">
        <v>520</v>
      </c>
      <c r="D343" s="20" t="s">
        <v>548</v>
      </c>
      <c r="E343" s="20" t="s">
        <v>48</v>
      </c>
      <c r="F343" s="61">
        <v>44123</v>
      </c>
      <c r="G343" s="61">
        <v>44123</v>
      </c>
      <c r="H343" s="20" t="s">
        <v>482</v>
      </c>
      <c r="I343" s="62" t="s">
        <v>522</v>
      </c>
      <c r="J343" s="23">
        <v>5478433</v>
      </c>
      <c r="K343" s="23">
        <v>0</v>
      </c>
      <c r="L343" s="23">
        <v>1987592</v>
      </c>
      <c r="M343" s="23">
        <v>3490841</v>
      </c>
    </row>
    <row r="344" spans="1:13" x14ac:dyDescent="0.2">
      <c r="A344" s="22" t="s">
        <v>1113</v>
      </c>
      <c r="B344" s="20" t="s">
        <v>1114</v>
      </c>
      <c r="C344" s="60" t="s">
        <v>520</v>
      </c>
      <c r="D344" s="20" t="s">
        <v>548</v>
      </c>
      <c r="E344" s="20" t="s">
        <v>48</v>
      </c>
      <c r="F344" s="61">
        <v>44123</v>
      </c>
      <c r="G344" s="61">
        <v>44123</v>
      </c>
      <c r="H344" s="20" t="s">
        <v>482</v>
      </c>
      <c r="I344" s="62" t="s">
        <v>522</v>
      </c>
      <c r="J344" s="23">
        <v>5331350</v>
      </c>
      <c r="K344" s="23">
        <v>0</v>
      </c>
      <c r="L344" s="23">
        <v>2001337</v>
      </c>
      <c r="M344" s="23">
        <v>3330013</v>
      </c>
    </row>
    <row r="345" spans="1:13" x14ac:dyDescent="0.2">
      <c r="A345" s="22" t="s">
        <v>1115</v>
      </c>
      <c r="B345" s="20" t="s">
        <v>1116</v>
      </c>
      <c r="C345" s="60" t="s">
        <v>520</v>
      </c>
      <c r="D345" s="20" t="s">
        <v>548</v>
      </c>
      <c r="E345" s="20" t="s">
        <v>48</v>
      </c>
      <c r="F345" s="61">
        <v>44123</v>
      </c>
      <c r="G345" s="61">
        <v>44123</v>
      </c>
      <c r="H345" s="20" t="s">
        <v>482</v>
      </c>
      <c r="I345" s="62" t="s">
        <v>522</v>
      </c>
      <c r="J345" s="23">
        <v>4995788</v>
      </c>
      <c r="K345" s="23">
        <v>0</v>
      </c>
      <c r="L345" s="23">
        <v>1874427</v>
      </c>
      <c r="M345" s="23">
        <v>3121361</v>
      </c>
    </row>
    <row r="346" spans="1:13" x14ac:dyDescent="0.2">
      <c r="A346" s="22" t="s">
        <v>1117</v>
      </c>
      <c r="B346" s="20" t="s">
        <v>1116</v>
      </c>
      <c r="C346" s="60" t="s">
        <v>520</v>
      </c>
      <c r="D346" s="20" t="s">
        <v>548</v>
      </c>
      <c r="E346" s="20" t="s">
        <v>48</v>
      </c>
      <c r="F346" s="61">
        <v>44123</v>
      </c>
      <c r="G346" s="61">
        <v>44123</v>
      </c>
      <c r="H346" s="20" t="s">
        <v>482</v>
      </c>
      <c r="I346" s="62" t="s">
        <v>522</v>
      </c>
      <c r="J346" s="23">
        <v>4995788</v>
      </c>
      <c r="K346" s="23">
        <v>0</v>
      </c>
      <c r="L346" s="23">
        <v>1874427</v>
      </c>
      <c r="M346" s="23">
        <v>3121361</v>
      </c>
    </row>
    <row r="347" spans="1:13" x14ac:dyDescent="0.2">
      <c r="A347" s="22" t="s">
        <v>1118</v>
      </c>
      <c r="B347" s="20" t="s">
        <v>1116</v>
      </c>
      <c r="C347" s="60" t="s">
        <v>520</v>
      </c>
      <c r="D347" s="20" t="s">
        <v>548</v>
      </c>
      <c r="E347" s="20" t="s">
        <v>48</v>
      </c>
      <c r="F347" s="61">
        <v>44123</v>
      </c>
      <c r="G347" s="61">
        <v>44123</v>
      </c>
      <c r="H347" s="20" t="s">
        <v>482</v>
      </c>
      <c r="I347" s="62" t="s">
        <v>522</v>
      </c>
      <c r="J347" s="23">
        <v>4995788</v>
      </c>
      <c r="K347" s="23">
        <v>0</v>
      </c>
      <c r="L347" s="23">
        <v>1874427</v>
      </c>
      <c r="M347" s="23">
        <v>3121361</v>
      </c>
    </row>
    <row r="348" spans="1:13" x14ac:dyDescent="0.2">
      <c r="A348" s="22" t="s">
        <v>1119</v>
      </c>
      <c r="B348" s="20" t="s">
        <v>1120</v>
      </c>
      <c r="C348" s="60" t="s">
        <v>520</v>
      </c>
      <c r="D348" s="20" t="s">
        <v>548</v>
      </c>
      <c r="E348" s="20" t="s">
        <v>48</v>
      </c>
      <c r="F348" s="61">
        <v>44123</v>
      </c>
      <c r="G348" s="61">
        <v>44123</v>
      </c>
      <c r="H348" s="20" t="s">
        <v>482</v>
      </c>
      <c r="I348" s="62" t="s">
        <v>522</v>
      </c>
      <c r="J348" s="23">
        <v>3740226</v>
      </c>
      <c r="K348" s="23">
        <v>0</v>
      </c>
      <c r="L348" s="23">
        <v>1403241</v>
      </c>
      <c r="M348" s="23">
        <v>2336985</v>
      </c>
    </row>
    <row r="349" spans="1:13" x14ac:dyDescent="0.2">
      <c r="A349" s="22" t="s">
        <v>1121</v>
      </c>
      <c r="B349" s="20" t="s">
        <v>1120</v>
      </c>
      <c r="C349" s="60" t="s">
        <v>520</v>
      </c>
      <c r="D349" s="20" t="s">
        <v>548</v>
      </c>
      <c r="E349" s="20" t="s">
        <v>48</v>
      </c>
      <c r="F349" s="61">
        <v>44123</v>
      </c>
      <c r="G349" s="61">
        <v>44123</v>
      </c>
      <c r="H349" s="20" t="s">
        <v>482</v>
      </c>
      <c r="I349" s="62" t="s">
        <v>522</v>
      </c>
      <c r="J349" s="23">
        <v>3758647</v>
      </c>
      <c r="K349" s="23">
        <v>0</v>
      </c>
      <c r="L349" s="23">
        <v>1406547</v>
      </c>
      <c r="M349" s="23">
        <v>2352100</v>
      </c>
    </row>
    <row r="350" spans="1:13" x14ac:dyDescent="0.2">
      <c r="A350" s="22" t="s">
        <v>1122</v>
      </c>
      <c r="B350" s="20" t="s">
        <v>1123</v>
      </c>
      <c r="C350" s="60" t="s">
        <v>520</v>
      </c>
      <c r="D350" s="20" t="s">
        <v>548</v>
      </c>
      <c r="E350" s="20" t="s">
        <v>48</v>
      </c>
      <c r="F350" s="61">
        <v>44123</v>
      </c>
      <c r="G350" s="61">
        <v>44123</v>
      </c>
      <c r="H350" s="20" t="s">
        <v>482</v>
      </c>
      <c r="I350" s="62" t="s">
        <v>522</v>
      </c>
      <c r="J350" s="23">
        <v>6061897</v>
      </c>
      <c r="K350" s="23">
        <v>0</v>
      </c>
      <c r="L350" s="23">
        <v>2277622</v>
      </c>
      <c r="M350" s="23">
        <v>3784275</v>
      </c>
    </row>
    <row r="351" spans="1:13" x14ac:dyDescent="0.2">
      <c r="A351" s="22" t="s">
        <v>1124</v>
      </c>
      <c r="B351" s="20" t="s">
        <v>1112</v>
      </c>
      <c r="C351" s="60" t="s">
        <v>520</v>
      </c>
      <c r="D351" s="20" t="s">
        <v>548</v>
      </c>
      <c r="E351" s="20" t="s">
        <v>48</v>
      </c>
      <c r="F351" s="61">
        <v>44123</v>
      </c>
      <c r="G351" s="61">
        <v>44123</v>
      </c>
      <c r="H351" s="20" t="s">
        <v>482</v>
      </c>
      <c r="I351" s="62" t="s">
        <v>522</v>
      </c>
      <c r="J351" s="23">
        <v>6566760</v>
      </c>
      <c r="K351" s="23">
        <v>0</v>
      </c>
      <c r="L351" s="23">
        <v>2468561</v>
      </c>
      <c r="M351" s="23">
        <v>4098199</v>
      </c>
    </row>
    <row r="352" spans="1:13" x14ac:dyDescent="0.2">
      <c r="A352" s="22" t="s">
        <v>1125</v>
      </c>
      <c r="B352" s="20" t="s">
        <v>1112</v>
      </c>
      <c r="C352" s="60" t="s">
        <v>520</v>
      </c>
      <c r="D352" s="20" t="s">
        <v>548</v>
      </c>
      <c r="E352" s="20" t="s">
        <v>48</v>
      </c>
      <c r="F352" s="61">
        <v>44123</v>
      </c>
      <c r="G352" s="61">
        <v>44123</v>
      </c>
      <c r="H352" s="20" t="s">
        <v>482</v>
      </c>
      <c r="I352" s="62" t="s">
        <v>522</v>
      </c>
      <c r="J352" s="23">
        <v>6566760</v>
      </c>
      <c r="K352" s="23">
        <v>0</v>
      </c>
      <c r="L352" s="23">
        <v>2468561</v>
      </c>
      <c r="M352" s="23">
        <v>4098199</v>
      </c>
    </row>
    <row r="353" spans="1:13" x14ac:dyDescent="0.2">
      <c r="A353" s="22" t="s">
        <v>1126</v>
      </c>
      <c r="B353" s="20" t="s">
        <v>1127</v>
      </c>
      <c r="C353" s="60" t="s">
        <v>520</v>
      </c>
      <c r="D353" s="20" t="s">
        <v>548</v>
      </c>
      <c r="E353" s="20" t="s">
        <v>48</v>
      </c>
      <c r="F353" s="61">
        <v>44123</v>
      </c>
      <c r="G353" s="61">
        <v>44123</v>
      </c>
      <c r="H353" s="20" t="s">
        <v>482</v>
      </c>
      <c r="I353" s="62" t="s">
        <v>522</v>
      </c>
      <c r="J353" s="23">
        <v>7119698</v>
      </c>
      <c r="K353" s="23">
        <v>0</v>
      </c>
      <c r="L353" s="23">
        <v>2608307</v>
      </c>
      <c r="M353" s="23">
        <v>4511391</v>
      </c>
    </row>
    <row r="354" spans="1:13" x14ac:dyDescent="0.2">
      <c r="A354" s="22" t="s">
        <v>1128</v>
      </c>
      <c r="B354" s="20" t="s">
        <v>1127</v>
      </c>
      <c r="C354" s="60" t="s">
        <v>520</v>
      </c>
      <c r="D354" s="20" t="s">
        <v>548</v>
      </c>
      <c r="E354" s="20" t="s">
        <v>48</v>
      </c>
      <c r="F354" s="61">
        <v>44123</v>
      </c>
      <c r="G354" s="61">
        <v>44123</v>
      </c>
      <c r="H354" s="20" t="s">
        <v>482</v>
      </c>
      <c r="I354" s="62" t="s">
        <v>522</v>
      </c>
      <c r="J354" s="23">
        <v>6769686</v>
      </c>
      <c r="K354" s="23">
        <v>0</v>
      </c>
      <c r="L354" s="23">
        <v>2545304</v>
      </c>
      <c r="M354" s="23">
        <v>4224382</v>
      </c>
    </row>
    <row r="355" spans="1:13" x14ac:dyDescent="0.2">
      <c r="A355" s="22" t="s">
        <v>1129</v>
      </c>
      <c r="B355" s="20" t="s">
        <v>1127</v>
      </c>
      <c r="C355" s="60" t="s">
        <v>520</v>
      </c>
      <c r="D355" s="20" t="s">
        <v>548</v>
      </c>
      <c r="E355" s="20" t="s">
        <v>48</v>
      </c>
      <c r="F355" s="61">
        <v>44123</v>
      </c>
      <c r="G355" s="61">
        <v>44123</v>
      </c>
      <c r="H355" s="20" t="s">
        <v>482</v>
      </c>
      <c r="I355" s="62" t="s">
        <v>522</v>
      </c>
      <c r="J355" s="23">
        <v>6769686</v>
      </c>
      <c r="K355" s="23">
        <v>0</v>
      </c>
      <c r="L355" s="23">
        <v>2545304</v>
      </c>
      <c r="M355" s="23">
        <v>4224382</v>
      </c>
    </row>
    <row r="356" spans="1:13" x14ac:dyDescent="0.2">
      <c r="A356" s="22" t="s">
        <v>1130</v>
      </c>
      <c r="B356" s="20" t="s">
        <v>1131</v>
      </c>
      <c r="C356" s="60" t="s">
        <v>520</v>
      </c>
      <c r="D356" s="20" t="s">
        <v>548</v>
      </c>
      <c r="E356" s="20" t="s">
        <v>48</v>
      </c>
      <c r="F356" s="61">
        <v>44123</v>
      </c>
      <c r="G356" s="61">
        <v>44123</v>
      </c>
      <c r="H356" s="20" t="s">
        <v>482</v>
      </c>
      <c r="I356" s="62" t="s">
        <v>522</v>
      </c>
      <c r="J356" s="23">
        <v>7500237</v>
      </c>
      <c r="K356" s="23">
        <v>0</v>
      </c>
      <c r="L356" s="23">
        <v>2821610</v>
      </c>
      <c r="M356" s="23">
        <v>4678627</v>
      </c>
    </row>
    <row r="357" spans="1:13" x14ac:dyDescent="0.2">
      <c r="A357" s="22" t="s">
        <v>1132</v>
      </c>
      <c r="B357" s="20" t="s">
        <v>1131</v>
      </c>
      <c r="C357" s="60" t="s">
        <v>520</v>
      </c>
      <c r="D357" s="20" t="s">
        <v>548</v>
      </c>
      <c r="E357" s="20" t="s">
        <v>48</v>
      </c>
      <c r="F357" s="61">
        <v>44123</v>
      </c>
      <c r="G357" s="61">
        <v>44123</v>
      </c>
      <c r="H357" s="20" t="s">
        <v>482</v>
      </c>
      <c r="I357" s="62" t="s">
        <v>522</v>
      </c>
      <c r="J357" s="23">
        <v>7500237</v>
      </c>
      <c r="K357" s="23">
        <v>0</v>
      </c>
      <c r="L357" s="23">
        <v>2821610</v>
      </c>
      <c r="M357" s="23">
        <v>4678627</v>
      </c>
    </row>
    <row r="358" spans="1:13" x14ac:dyDescent="0.2">
      <c r="A358" s="22" t="s">
        <v>1133</v>
      </c>
      <c r="B358" s="20" t="s">
        <v>1134</v>
      </c>
      <c r="C358" s="60" t="s">
        <v>520</v>
      </c>
      <c r="D358" s="20" t="s">
        <v>548</v>
      </c>
      <c r="E358" s="20" t="s">
        <v>48</v>
      </c>
      <c r="F358" s="61">
        <v>44123</v>
      </c>
      <c r="G358" s="61">
        <v>44123</v>
      </c>
      <c r="H358" s="20" t="s">
        <v>482</v>
      </c>
      <c r="I358" s="62" t="s">
        <v>522</v>
      </c>
      <c r="J358" s="23">
        <v>5562462</v>
      </c>
      <c r="K358" s="23">
        <v>0</v>
      </c>
      <c r="L358" s="23">
        <v>2088752</v>
      </c>
      <c r="M358" s="23">
        <v>3473710</v>
      </c>
    </row>
    <row r="359" spans="1:13" x14ac:dyDescent="0.2">
      <c r="A359" s="22" t="s">
        <v>1135</v>
      </c>
      <c r="B359" s="20" t="s">
        <v>1134</v>
      </c>
      <c r="C359" s="60" t="s">
        <v>520</v>
      </c>
      <c r="D359" s="20" t="s">
        <v>548</v>
      </c>
      <c r="E359" s="20" t="s">
        <v>48</v>
      </c>
      <c r="F359" s="61">
        <v>44123</v>
      </c>
      <c r="G359" s="61">
        <v>44123</v>
      </c>
      <c r="H359" s="20" t="s">
        <v>482</v>
      </c>
      <c r="I359" s="62" t="s">
        <v>522</v>
      </c>
      <c r="J359" s="23">
        <v>5562462</v>
      </c>
      <c r="K359" s="23">
        <v>0</v>
      </c>
      <c r="L359" s="23">
        <v>2088752</v>
      </c>
      <c r="M359" s="23">
        <v>3473710</v>
      </c>
    </row>
    <row r="360" spans="1:13" x14ac:dyDescent="0.2">
      <c r="A360" s="22" t="s">
        <v>1136</v>
      </c>
      <c r="B360" s="20" t="s">
        <v>1031</v>
      </c>
      <c r="C360" s="60" t="s">
        <v>520</v>
      </c>
      <c r="D360" s="20" t="s">
        <v>548</v>
      </c>
      <c r="E360" s="20" t="s">
        <v>48</v>
      </c>
      <c r="F360" s="61">
        <v>44060</v>
      </c>
      <c r="G360" s="61">
        <v>44060</v>
      </c>
      <c r="H360" s="20" t="s">
        <v>482</v>
      </c>
      <c r="I360" s="62" t="s">
        <v>522</v>
      </c>
      <c r="J360" s="23">
        <v>941258</v>
      </c>
      <c r="K360" s="23">
        <v>0</v>
      </c>
      <c r="L360" s="23">
        <v>354430</v>
      </c>
      <c r="M360" s="23">
        <v>586828</v>
      </c>
    </row>
    <row r="361" spans="1:13" x14ac:dyDescent="0.2">
      <c r="A361" s="22" t="s">
        <v>1137</v>
      </c>
      <c r="B361" s="20" t="s">
        <v>1138</v>
      </c>
      <c r="C361" s="60" t="s">
        <v>520</v>
      </c>
      <c r="D361" s="20" t="s">
        <v>562</v>
      </c>
      <c r="E361" s="20" t="s">
        <v>40</v>
      </c>
      <c r="F361" s="61">
        <v>44175</v>
      </c>
      <c r="G361" s="61">
        <v>44175</v>
      </c>
      <c r="H361" s="20" t="s">
        <v>482</v>
      </c>
      <c r="I361" s="62" t="s">
        <v>563</v>
      </c>
      <c r="J361" s="23">
        <v>1590426</v>
      </c>
      <c r="K361" s="23">
        <v>0</v>
      </c>
      <c r="L361" s="23">
        <v>1219602</v>
      </c>
      <c r="M361" s="23">
        <v>370824</v>
      </c>
    </row>
    <row r="362" spans="1:13" x14ac:dyDescent="0.2">
      <c r="A362" s="22" t="s">
        <v>1139</v>
      </c>
      <c r="B362" s="20" t="s">
        <v>1138</v>
      </c>
      <c r="C362" s="60" t="s">
        <v>520</v>
      </c>
      <c r="D362" s="20" t="s">
        <v>562</v>
      </c>
      <c r="E362" s="20" t="s">
        <v>40</v>
      </c>
      <c r="F362" s="61">
        <v>44175</v>
      </c>
      <c r="G362" s="61">
        <v>44175</v>
      </c>
      <c r="H362" s="20" t="s">
        <v>482</v>
      </c>
      <c r="I362" s="62" t="s">
        <v>563</v>
      </c>
      <c r="J362" s="23">
        <v>556746</v>
      </c>
      <c r="K362" s="23">
        <v>0</v>
      </c>
      <c r="L362" s="23">
        <v>380221</v>
      </c>
      <c r="M362" s="23">
        <v>176525</v>
      </c>
    </row>
    <row r="363" spans="1:13" x14ac:dyDescent="0.2">
      <c r="A363" s="22" t="s">
        <v>1140</v>
      </c>
      <c r="B363" s="20" t="s">
        <v>1141</v>
      </c>
      <c r="C363" s="60" t="s">
        <v>520</v>
      </c>
      <c r="D363" s="20" t="s">
        <v>648</v>
      </c>
      <c r="E363" s="20" t="s">
        <v>54</v>
      </c>
      <c r="F363" s="61">
        <v>44357</v>
      </c>
      <c r="G363" s="61">
        <v>44357</v>
      </c>
      <c r="H363" s="20" t="s">
        <v>482</v>
      </c>
      <c r="I363" s="62" t="s">
        <v>676</v>
      </c>
      <c r="J363" s="23">
        <v>40000</v>
      </c>
      <c r="K363" s="23">
        <v>0</v>
      </c>
      <c r="L363" s="23">
        <v>40000</v>
      </c>
      <c r="M363" s="23">
        <v>0</v>
      </c>
    </row>
    <row r="364" spans="1:13" x14ac:dyDescent="0.2">
      <c r="A364" s="22" t="s">
        <v>1142</v>
      </c>
      <c r="B364" s="20" t="s">
        <v>1143</v>
      </c>
      <c r="C364" s="60" t="s">
        <v>520</v>
      </c>
      <c r="D364" s="20" t="s">
        <v>1144</v>
      </c>
      <c r="E364" s="20" t="s">
        <v>44</v>
      </c>
      <c r="F364" s="61">
        <v>44301</v>
      </c>
      <c r="G364" s="61">
        <v>44301</v>
      </c>
      <c r="H364" s="20" t="s">
        <v>482</v>
      </c>
      <c r="I364" s="62" t="s">
        <v>1145</v>
      </c>
      <c r="J364" s="23">
        <v>333790</v>
      </c>
      <c r="K364" s="23">
        <v>0</v>
      </c>
      <c r="L364" s="23">
        <v>333790</v>
      </c>
      <c r="M364" s="23">
        <v>0</v>
      </c>
    </row>
    <row r="365" spans="1:13" x14ac:dyDescent="0.2">
      <c r="A365" s="22" t="s">
        <v>1146</v>
      </c>
      <c r="B365" s="20" t="s">
        <v>1147</v>
      </c>
      <c r="C365" s="60" t="s">
        <v>520</v>
      </c>
      <c r="D365" s="20" t="s">
        <v>521</v>
      </c>
      <c r="E365" s="20" t="s">
        <v>50</v>
      </c>
      <c r="F365" s="61">
        <v>44389</v>
      </c>
      <c r="G365" s="61">
        <v>44389</v>
      </c>
      <c r="H365" s="20" t="s">
        <v>482</v>
      </c>
      <c r="I365" s="62" t="s">
        <v>643</v>
      </c>
      <c r="J365" s="23">
        <v>557435</v>
      </c>
      <c r="K365" s="23">
        <v>0</v>
      </c>
      <c r="L365" s="23">
        <v>280792</v>
      </c>
      <c r="M365" s="23">
        <v>276643</v>
      </c>
    </row>
    <row r="366" spans="1:13" x14ac:dyDescent="0.2">
      <c r="A366" s="22" t="s">
        <v>1148</v>
      </c>
      <c r="B366" s="20" t="s">
        <v>709</v>
      </c>
      <c r="C366" s="60" t="s">
        <v>577</v>
      </c>
      <c r="D366" s="20" t="s">
        <v>521</v>
      </c>
      <c r="E366" s="20" t="s">
        <v>50</v>
      </c>
      <c r="F366" s="61">
        <v>44467</v>
      </c>
      <c r="G366" s="61">
        <v>44467</v>
      </c>
      <c r="H366" s="20" t="s">
        <v>482</v>
      </c>
      <c r="I366" s="62" t="s">
        <v>643</v>
      </c>
      <c r="J366" s="23">
        <v>810000</v>
      </c>
      <c r="K366" s="23">
        <v>0</v>
      </c>
      <c r="L366" s="23">
        <v>382912</v>
      </c>
      <c r="M366" s="23">
        <v>427088</v>
      </c>
    </row>
    <row r="367" spans="1:13" x14ac:dyDescent="0.2">
      <c r="A367" s="22" t="s">
        <v>1149</v>
      </c>
      <c r="B367" s="20" t="s">
        <v>1150</v>
      </c>
      <c r="C367" s="60" t="s">
        <v>520</v>
      </c>
      <c r="D367" s="20" t="s">
        <v>1144</v>
      </c>
      <c r="E367" s="20" t="s">
        <v>44</v>
      </c>
      <c r="F367" s="61">
        <v>44197</v>
      </c>
      <c r="G367" s="61">
        <v>44197</v>
      </c>
      <c r="H367" s="20" t="s">
        <v>482</v>
      </c>
      <c r="I367" s="62" t="s">
        <v>1145</v>
      </c>
      <c r="J367" s="23">
        <v>299900</v>
      </c>
      <c r="K367" s="23">
        <v>0</v>
      </c>
      <c r="L367" s="23">
        <v>299900</v>
      </c>
      <c r="M367" s="23">
        <v>0</v>
      </c>
    </row>
    <row r="368" spans="1:13" x14ac:dyDescent="0.2">
      <c r="A368" s="22" t="s">
        <v>1151</v>
      </c>
      <c r="B368" s="20" t="s">
        <v>1150</v>
      </c>
      <c r="C368" s="60" t="s">
        <v>520</v>
      </c>
      <c r="D368" s="20" t="s">
        <v>1144</v>
      </c>
      <c r="E368" s="20" t="s">
        <v>44</v>
      </c>
      <c r="F368" s="61">
        <v>44197</v>
      </c>
      <c r="G368" s="61">
        <v>44197</v>
      </c>
      <c r="H368" s="20" t="s">
        <v>482</v>
      </c>
      <c r="I368" s="62" t="s">
        <v>1145</v>
      </c>
      <c r="J368" s="23">
        <v>299900</v>
      </c>
      <c r="K368" s="23">
        <v>0</v>
      </c>
      <c r="L368" s="23">
        <v>299900</v>
      </c>
      <c r="M368" s="23">
        <v>0</v>
      </c>
    </row>
    <row r="369" spans="1:13" x14ac:dyDescent="0.2">
      <c r="A369" s="22" t="s">
        <v>1152</v>
      </c>
      <c r="B369" s="20" t="s">
        <v>1153</v>
      </c>
      <c r="C369" s="60" t="s">
        <v>520</v>
      </c>
      <c r="D369" s="20" t="s">
        <v>1144</v>
      </c>
      <c r="E369" s="20" t="s">
        <v>44</v>
      </c>
      <c r="F369" s="61">
        <v>44197</v>
      </c>
      <c r="G369" s="61">
        <v>44197</v>
      </c>
      <c r="H369" s="20" t="s">
        <v>482</v>
      </c>
      <c r="I369" s="62" t="s">
        <v>1145</v>
      </c>
      <c r="J369" s="23">
        <v>259900</v>
      </c>
      <c r="K369" s="23">
        <v>0</v>
      </c>
      <c r="L369" s="23">
        <v>259900</v>
      </c>
      <c r="M369" s="23">
        <v>0</v>
      </c>
    </row>
    <row r="370" spans="1:13" x14ac:dyDescent="0.2">
      <c r="A370" s="22" t="s">
        <v>1154</v>
      </c>
      <c r="B370" s="20" t="s">
        <v>1153</v>
      </c>
      <c r="C370" s="60" t="s">
        <v>520</v>
      </c>
      <c r="D370" s="20" t="s">
        <v>1144</v>
      </c>
      <c r="E370" s="20" t="s">
        <v>44</v>
      </c>
      <c r="F370" s="61">
        <v>44197</v>
      </c>
      <c r="G370" s="61">
        <v>44197</v>
      </c>
      <c r="H370" s="20" t="s">
        <v>482</v>
      </c>
      <c r="I370" s="62" t="s">
        <v>1145</v>
      </c>
      <c r="J370" s="23">
        <v>259900</v>
      </c>
      <c r="K370" s="23">
        <v>0</v>
      </c>
      <c r="L370" s="23">
        <v>259900</v>
      </c>
      <c r="M370" s="23">
        <v>0</v>
      </c>
    </row>
    <row r="371" spans="1:13" x14ac:dyDescent="0.2">
      <c r="A371" s="22" t="s">
        <v>1155</v>
      </c>
      <c r="B371" s="20" t="s">
        <v>1153</v>
      </c>
      <c r="C371" s="60" t="s">
        <v>520</v>
      </c>
      <c r="D371" s="20" t="s">
        <v>1144</v>
      </c>
      <c r="E371" s="20" t="s">
        <v>44</v>
      </c>
      <c r="F371" s="61">
        <v>44197</v>
      </c>
      <c r="G371" s="61">
        <v>44197</v>
      </c>
      <c r="H371" s="20" t="s">
        <v>482</v>
      </c>
      <c r="I371" s="62" t="s">
        <v>1145</v>
      </c>
      <c r="J371" s="23">
        <v>259900</v>
      </c>
      <c r="K371" s="23">
        <v>0</v>
      </c>
      <c r="L371" s="23">
        <v>259900</v>
      </c>
      <c r="M371" s="23">
        <v>0</v>
      </c>
    </row>
    <row r="372" spans="1:13" x14ac:dyDescent="0.2">
      <c r="A372" s="22" t="s">
        <v>1156</v>
      </c>
      <c r="B372" s="20" t="s">
        <v>1153</v>
      </c>
      <c r="C372" s="60" t="s">
        <v>520</v>
      </c>
      <c r="D372" s="20" t="s">
        <v>1144</v>
      </c>
      <c r="E372" s="20" t="s">
        <v>44</v>
      </c>
      <c r="F372" s="61">
        <v>44197</v>
      </c>
      <c r="G372" s="61">
        <v>44197</v>
      </c>
      <c r="H372" s="20" t="s">
        <v>482</v>
      </c>
      <c r="I372" s="62" t="s">
        <v>1145</v>
      </c>
      <c r="J372" s="23">
        <v>259900</v>
      </c>
      <c r="K372" s="23">
        <v>0</v>
      </c>
      <c r="L372" s="23">
        <v>259900</v>
      </c>
      <c r="M372" s="23">
        <v>0</v>
      </c>
    </row>
    <row r="373" spans="1:13" x14ac:dyDescent="0.2">
      <c r="A373" s="22" t="s">
        <v>1157</v>
      </c>
      <c r="B373" s="20" t="s">
        <v>1153</v>
      </c>
      <c r="C373" s="60" t="s">
        <v>520</v>
      </c>
      <c r="D373" s="20" t="s">
        <v>1144</v>
      </c>
      <c r="E373" s="20" t="s">
        <v>44</v>
      </c>
      <c r="F373" s="61">
        <v>44197</v>
      </c>
      <c r="G373" s="61">
        <v>44197</v>
      </c>
      <c r="H373" s="20" t="s">
        <v>482</v>
      </c>
      <c r="I373" s="62" t="s">
        <v>1145</v>
      </c>
      <c r="J373" s="23">
        <v>259900</v>
      </c>
      <c r="K373" s="23">
        <v>0</v>
      </c>
      <c r="L373" s="23">
        <v>259900</v>
      </c>
      <c r="M373" s="23">
        <v>0</v>
      </c>
    </row>
    <row r="374" spans="1:13" x14ac:dyDescent="0.2">
      <c r="A374" s="22" t="s">
        <v>1158</v>
      </c>
      <c r="B374" s="20" t="s">
        <v>1153</v>
      </c>
      <c r="C374" s="60" t="s">
        <v>520</v>
      </c>
      <c r="D374" s="20" t="s">
        <v>1144</v>
      </c>
      <c r="E374" s="20" t="s">
        <v>44</v>
      </c>
      <c r="F374" s="61">
        <v>44197</v>
      </c>
      <c r="G374" s="61">
        <v>44197</v>
      </c>
      <c r="H374" s="20" t="s">
        <v>482</v>
      </c>
      <c r="I374" s="62" t="s">
        <v>1145</v>
      </c>
      <c r="J374" s="23">
        <v>259900</v>
      </c>
      <c r="K374" s="23">
        <v>0</v>
      </c>
      <c r="L374" s="23">
        <v>259900</v>
      </c>
      <c r="M374" s="23">
        <v>0</v>
      </c>
    </row>
    <row r="375" spans="1:13" x14ac:dyDescent="0.2">
      <c r="A375" s="22" t="s">
        <v>1159</v>
      </c>
      <c r="B375" s="20" t="s">
        <v>1160</v>
      </c>
      <c r="C375" s="60" t="s">
        <v>520</v>
      </c>
      <c r="D375" s="20" t="s">
        <v>521</v>
      </c>
      <c r="E375" s="20" t="s">
        <v>50</v>
      </c>
      <c r="F375" s="61">
        <v>44630</v>
      </c>
      <c r="G375" s="61">
        <v>44630</v>
      </c>
      <c r="H375" s="20" t="s">
        <v>482</v>
      </c>
      <c r="I375" s="62" t="s">
        <v>522</v>
      </c>
      <c r="J375" s="23">
        <v>356000</v>
      </c>
      <c r="K375" s="23">
        <v>0</v>
      </c>
      <c r="L375" s="23">
        <v>90146</v>
      </c>
      <c r="M375" s="23">
        <v>265854</v>
      </c>
    </row>
    <row r="376" spans="1:13" x14ac:dyDescent="0.2">
      <c r="A376" s="22" t="s">
        <v>1161</v>
      </c>
      <c r="B376" s="20" t="s">
        <v>1160</v>
      </c>
      <c r="C376" s="60" t="s">
        <v>520</v>
      </c>
      <c r="D376" s="20" t="s">
        <v>521</v>
      </c>
      <c r="E376" s="20" t="s">
        <v>50</v>
      </c>
      <c r="F376" s="61">
        <v>44630</v>
      </c>
      <c r="G376" s="61">
        <v>44630</v>
      </c>
      <c r="H376" s="20" t="s">
        <v>482</v>
      </c>
      <c r="I376" s="62" t="s">
        <v>522</v>
      </c>
      <c r="J376" s="23">
        <v>356000</v>
      </c>
      <c r="K376" s="23">
        <v>0</v>
      </c>
      <c r="L376" s="23">
        <v>90146</v>
      </c>
      <c r="M376" s="23">
        <v>265854</v>
      </c>
    </row>
    <row r="377" spans="1:13" x14ac:dyDescent="0.2">
      <c r="A377" s="22" t="s">
        <v>1162</v>
      </c>
      <c r="B377" s="20" t="s">
        <v>1160</v>
      </c>
      <c r="C377" s="60" t="s">
        <v>520</v>
      </c>
      <c r="D377" s="20" t="s">
        <v>521</v>
      </c>
      <c r="E377" s="20" t="s">
        <v>50</v>
      </c>
      <c r="F377" s="61">
        <v>44630</v>
      </c>
      <c r="G377" s="61">
        <v>44630</v>
      </c>
      <c r="H377" s="20" t="s">
        <v>482</v>
      </c>
      <c r="I377" s="62" t="s">
        <v>522</v>
      </c>
      <c r="J377" s="23">
        <v>356000</v>
      </c>
      <c r="K377" s="23">
        <v>0</v>
      </c>
      <c r="L377" s="23">
        <v>90146</v>
      </c>
      <c r="M377" s="23">
        <v>265854</v>
      </c>
    </row>
    <row r="378" spans="1:13" x14ac:dyDescent="0.2">
      <c r="A378" s="22" t="s">
        <v>1163</v>
      </c>
      <c r="B378" s="20" t="s">
        <v>1160</v>
      </c>
      <c r="C378" s="60" t="s">
        <v>520</v>
      </c>
      <c r="D378" s="20" t="s">
        <v>521</v>
      </c>
      <c r="E378" s="20" t="s">
        <v>50</v>
      </c>
      <c r="F378" s="61">
        <v>44630</v>
      </c>
      <c r="G378" s="61">
        <v>44630</v>
      </c>
      <c r="H378" s="20" t="s">
        <v>482</v>
      </c>
      <c r="I378" s="62" t="s">
        <v>522</v>
      </c>
      <c r="J378" s="23">
        <v>356000</v>
      </c>
      <c r="K378" s="23">
        <v>0</v>
      </c>
      <c r="L378" s="23">
        <v>90146</v>
      </c>
      <c r="M378" s="23">
        <v>265854</v>
      </c>
    </row>
    <row r="379" spans="1:13" x14ac:dyDescent="0.2">
      <c r="A379" s="22" t="s">
        <v>1164</v>
      </c>
      <c r="B379" s="20" t="s">
        <v>1160</v>
      </c>
      <c r="C379" s="60" t="s">
        <v>520</v>
      </c>
      <c r="D379" s="20" t="s">
        <v>521</v>
      </c>
      <c r="E379" s="20" t="s">
        <v>50</v>
      </c>
      <c r="F379" s="61">
        <v>44630</v>
      </c>
      <c r="G379" s="61">
        <v>44630</v>
      </c>
      <c r="H379" s="20" t="s">
        <v>482</v>
      </c>
      <c r="I379" s="62" t="s">
        <v>522</v>
      </c>
      <c r="J379" s="23">
        <v>356000</v>
      </c>
      <c r="K379" s="23">
        <v>0</v>
      </c>
      <c r="L379" s="23">
        <v>90146</v>
      </c>
      <c r="M379" s="23">
        <v>265854</v>
      </c>
    </row>
    <row r="380" spans="1:13" x14ac:dyDescent="0.2">
      <c r="A380" s="22" t="s">
        <v>1165</v>
      </c>
      <c r="B380" s="20" t="s">
        <v>1160</v>
      </c>
      <c r="C380" s="60" t="s">
        <v>520</v>
      </c>
      <c r="D380" s="20" t="s">
        <v>521</v>
      </c>
      <c r="E380" s="20" t="s">
        <v>50</v>
      </c>
      <c r="F380" s="61">
        <v>44630</v>
      </c>
      <c r="G380" s="61">
        <v>44630</v>
      </c>
      <c r="H380" s="20" t="s">
        <v>482</v>
      </c>
      <c r="I380" s="62" t="s">
        <v>522</v>
      </c>
      <c r="J380" s="23">
        <v>356000</v>
      </c>
      <c r="K380" s="23">
        <v>0</v>
      </c>
      <c r="L380" s="23">
        <v>90146</v>
      </c>
      <c r="M380" s="23">
        <v>265854</v>
      </c>
    </row>
    <row r="381" spans="1:13" x14ac:dyDescent="0.2">
      <c r="A381" s="22" t="s">
        <v>1166</v>
      </c>
      <c r="B381" s="20" t="s">
        <v>1160</v>
      </c>
      <c r="C381" s="60" t="s">
        <v>520</v>
      </c>
      <c r="D381" s="20" t="s">
        <v>521</v>
      </c>
      <c r="E381" s="20" t="s">
        <v>50</v>
      </c>
      <c r="F381" s="61">
        <v>44630</v>
      </c>
      <c r="G381" s="61">
        <v>44630</v>
      </c>
      <c r="H381" s="20" t="s">
        <v>482</v>
      </c>
      <c r="I381" s="62" t="s">
        <v>522</v>
      </c>
      <c r="J381" s="23">
        <v>356000</v>
      </c>
      <c r="K381" s="23">
        <v>0</v>
      </c>
      <c r="L381" s="23">
        <v>90146</v>
      </c>
      <c r="M381" s="23">
        <v>265854</v>
      </c>
    </row>
    <row r="382" spans="1:13" x14ac:dyDescent="0.2">
      <c r="A382" s="22" t="s">
        <v>1167</v>
      </c>
      <c r="B382" s="20" t="s">
        <v>1160</v>
      </c>
      <c r="C382" s="60" t="s">
        <v>520</v>
      </c>
      <c r="D382" s="20" t="s">
        <v>521</v>
      </c>
      <c r="E382" s="20" t="s">
        <v>50</v>
      </c>
      <c r="F382" s="61">
        <v>44630</v>
      </c>
      <c r="G382" s="61">
        <v>44630</v>
      </c>
      <c r="H382" s="20" t="s">
        <v>482</v>
      </c>
      <c r="I382" s="62" t="s">
        <v>522</v>
      </c>
      <c r="J382" s="23">
        <v>356000</v>
      </c>
      <c r="K382" s="23">
        <v>0</v>
      </c>
      <c r="L382" s="23">
        <v>90146</v>
      </c>
      <c r="M382" s="23">
        <v>265854</v>
      </c>
    </row>
    <row r="383" spans="1:13" x14ac:dyDescent="0.2">
      <c r="A383" s="22" t="s">
        <v>1168</v>
      </c>
      <c r="B383" s="20" t="s">
        <v>1160</v>
      </c>
      <c r="C383" s="60" t="s">
        <v>520</v>
      </c>
      <c r="D383" s="20" t="s">
        <v>521</v>
      </c>
      <c r="E383" s="20" t="s">
        <v>50</v>
      </c>
      <c r="F383" s="61">
        <v>44630</v>
      </c>
      <c r="G383" s="61">
        <v>44630</v>
      </c>
      <c r="H383" s="20" t="s">
        <v>482</v>
      </c>
      <c r="I383" s="62" t="s">
        <v>522</v>
      </c>
      <c r="J383" s="23">
        <v>356000</v>
      </c>
      <c r="K383" s="23">
        <v>0</v>
      </c>
      <c r="L383" s="23">
        <v>90146</v>
      </c>
      <c r="M383" s="23">
        <v>265854</v>
      </c>
    </row>
    <row r="384" spans="1:13" x14ac:dyDescent="0.2">
      <c r="A384" s="22" t="s">
        <v>1169</v>
      </c>
      <c r="B384" s="20" t="s">
        <v>1160</v>
      </c>
      <c r="C384" s="60" t="s">
        <v>520</v>
      </c>
      <c r="D384" s="20" t="s">
        <v>521</v>
      </c>
      <c r="E384" s="20" t="s">
        <v>50</v>
      </c>
      <c r="F384" s="61">
        <v>44630</v>
      </c>
      <c r="G384" s="61">
        <v>44630</v>
      </c>
      <c r="H384" s="20" t="s">
        <v>482</v>
      </c>
      <c r="I384" s="62" t="s">
        <v>522</v>
      </c>
      <c r="J384" s="23">
        <v>356000</v>
      </c>
      <c r="K384" s="23">
        <v>0</v>
      </c>
      <c r="L384" s="23">
        <v>90146</v>
      </c>
      <c r="M384" s="23">
        <v>265854</v>
      </c>
    </row>
    <row r="385" spans="1:13" x14ac:dyDescent="0.2">
      <c r="A385" s="22" t="s">
        <v>1170</v>
      </c>
      <c r="B385" s="20" t="s">
        <v>1171</v>
      </c>
      <c r="C385" s="60" t="s">
        <v>967</v>
      </c>
      <c r="D385" s="20" t="s">
        <v>548</v>
      </c>
      <c r="E385" s="20" t="s">
        <v>48</v>
      </c>
      <c r="F385" s="61">
        <v>44581</v>
      </c>
      <c r="G385" s="61">
        <v>44581</v>
      </c>
      <c r="H385" s="20" t="s">
        <v>1172</v>
      </c>
      <c r="I385" s="62" t="s">
        <v>522</v>
      </c>
      <c r="J385" s="23">
        <v>2499149</v>
      </c>
      <c r="K385" s="23">
        <v>0</v>
      </c>
      <c r="L385" s="23">
        <v>640970</v>
      </c>
      <c r="M385" s="23">
        <v>1858179</v>
      </c>
    </row>
    <row r="386" spans="1:13" x14ac:dyDescent="0.2">
      <c r="A386" s="22" t="s">
        <v>1173</v>
      </c>
      <c r="B386" s="20" t="s">
        <v>787</v>
      </c>
      <c r="C386" s="60" t="s">
        <v>1174</v>
      </c>
      <c r="D386" s="20" t="s">
        <v>548</v>
      </c>
      <c r="E386" s="20" t="s">
        <v>48</v>
      </c>
      <c r="F386" s="61">
        <v>44581</v>
      </c>
      <c r="G386" s="61">
        <v>44581</v>
      </c>
      <c r="H386" s="20" t="s">
        <v>1175</v>
      </c>
      <c r="I386" s="62" t="s">
        <v>522</v>
      </c>
      <c r="J386" s="23">
        <v>2367704</v>
      </c>
      <c r="K386" s="23">
        <v>0</v>
      </c>
      <c r="L386" s="23">
        <v>606104</v>
      </c>
      <c r="M386" s="23">
        <v>1761600</v>
      </c>
    </row>
    <row r="387" spans="1:13" x14ac:dyDescent="0.2">
      <c r="A387" s="22" t="s">
        <v>1176</v>
      </c>
      <c r="B387" s="20" t="s">
        <v>1177</v>
      </c>
      <c r="C387" s="60" t="s">
        <v>1178</v>
      </c>
      <c r="D387" s="20" t="s">
        <v>548</v>
      </c>
      <c r="E387" s="20" t="s">
        <v>48</v>
      </c>
      <c r="F387" s="61">
        <v>44581</v>
      </c>
      <c r="G387" s="61">
        <v>44581</v>
      </c>
      <c r="H387" s="20" t="s">
        <v>1179</v>
      </c>
      <c r="I387" s="62" t="s">
        <v>522</v>
      </c>
      <c r="J387" s="23">
        <v>692447</v>
      </c>
      <c r="K387" s="23">
        <v>0</v>
      </c>
      <c r="L387" s="23">
        <v>161619</v>
      </c>
      <c r="M387" s="23">
        <v>530828</v>
      </c>
    </row>
    <row r="388" spans="1:13" x14ac:dyDescent="0.2">
      <c r="A388" s="22" t="s">
        <v>1180</v>
      </c>
      <c r="B388" s="20" t="s">
        <v>1181</v>
      </c>
      <c r="C388" s="60" t="s">
        <v>961</v>
      </c>
      <c r="D388" s="20" t="s">
        <v>548</v>
      </c>
      <c r="E388" s="20" t="s">
        <v>48</v>
      </c>
      <c r="F388" s="61">
        <v>44581</v>
      </c>
      <c r="G388" s="61">
        <v>44581</v>
      </c>
      <c r="H388" s="20" t="s">
        <v>1182</v>
      </c>
      <c r="I388" s="62" t="s">
        <v>522</v>
      </c>
      <c r="J388" s="23">
        <v>1545633</v>
      </c>
      <c r="K388" s="23">
        <v>0</v>
      </c>
      <c r="L388" s="23">
        <v>387990</v>
      </c>
      <c r="M388" s="23">
        <v>1157643</v>
      </c>
    </row>
    <row r="389" spans="1:13" x14ac:dyDescent="0.2">
      <c r="A389" s="22" t="s">
        <v>1183</v>
      </c>
      <c r="B389" s="20" t="s">
        <v>1184</v>
      </c>
      <c r="C389" s="60" t="s">
        <v>520</v>
      </c>
      <c r="D389" s="20" t="s">
        <v>648</v>
      </c>
      <c r="E389" s="20" t="s">
        <v>54</v>
      </c>
      <c r="F389" s="61">
        <v>44643</v>
      </c>
      <c r="G389" s="61">
        <v>44643</v>
      </c>
      <c r="H389" s="20" t="s">
        <v>482</v>
      </c>
      <c r="I389" s="62" t="s">
        <v>676</v>
      </c>
      <c r="J389" s="23">
        <v>53340</v>
      </c>
      <c r="K389" s="23">
        <v>0</v>
      </c>
      <c r="L389" s="23">
        <v>53340</v>
      </c>
      <c r="M389" s="23">
        <v>0</v>
      </c>
    </row>
    <row r="390" spans="1:13" x14ac:dyDescent="0.2">
      <c r="A390" s="22" t="s">
        <v>1185</v>
      </c>
      <c r="B390" s="20" t="s">
        <v>1184</v>
      </c>
      <c r="C390" s="60" t="s">
        <v>520</v>
      </c>
      <c r="D390" s="20" t="s">
        <v>648</v>
      </c>
      <c r="E390" s="20" t="s">
        <v>54</v>
      </c>
      <c r="F390" s="61">
        <v>44643</v>
      </c>
      <c r="G390" s="61">
        <v>44643</v>
      </c>
      <c r="H390" s="20" t="s">
        <v>482</v>
      </c>
      <c r="I390" s="62" t="s">
        <v>676</v>
      </c>
      <c r="J390" s="23">
        <v>53340</v>
      </c>
      <c r="K390" s="23">
        <v>0</v>
      </c>
      <c r="L390" s="23">
        <v>53340</v>
      </c>
      <c r="M390" s="23">
        <v>0</v>
      </c>
    </row>
    <row r="391" spans="1:13" x14ac:dyDescent="0.2">
      <c r="A391" s="22" t="s">
        <v>1186</v>
      </c>
      <c r="B391" s="20" t="s">
        <v>1184</v>
      </c>
      <c r="C391" s="60" t="s">
        <v>520</v>
      </c>
      <c r="D391" s="20" t="s">
        <v>648</v>
      </c>
      <c r="E391" s="20" t="s">
        <v>54</v>
      </c>
      <c r="F391" s="61">
        <v>44643</v>
      </c>
      <c r="G391" s="61">
        <v>44643</v>
      </c>
      <c r="H391" s="20" t="s">
        <v>482</v>
      </c>
      <c r="I391" s="62" t="s">
        <v>676</v>
      </c>
      <c r="J391" s="23">
        <v>53340</v>
      </c>
      <c r="K391" s="23">
        <v>0</v>
      </c>
      <c r="L391" s="23">
        <v>53340</v>
      </c>
      <c r="M391" s="23">
        <v>0</v>
      </c>
    </row>
    <row r="392" spans="1:13" x14ac:dyDescent="0.2">
      <c r="A392" s="22" t="s">
        <v>1187</v>
      </c>
      <c r="B392" s="20" t="s">
        <v>1184</v>
      </c>
      <c r="C392" s="60" t="s">
        <v>520</v>
      </c>
      <c r="D392" s="20" t="s">
        <v>648</v>
      </c>
      <c r="E392" s="20" t="s">
        <v>54</v>
      </c>
      <c r="F392" s="61">
        <v>44643</v>
      </c>
      <c r="G392" s="61">
        <v>44643</v>
      </c>
      <c r="H392" s="20" t="s">
        <v>482</v>
      </c>
      <c r="I392" s="62" t="s">
        <v>676</v>
      </c>
      <c r="J392" s="23">
        <v>53340</v>
      </c>
      <c r="K392" s="23">
        <v>0</v>
      </c>
      <c r="L392" s="23">
        <v>53340</v>
      </c>
      <c r="M392" s="23">
        <v>0</v>
      </c>
    </row>
    <row r="393" spans="1:13" x14ac:dyDescent="0.2">
      <c r="A393" s="22" t="s">
        <v>1188</v>
      </c>
      <c r="B393" s="20" t="s">
        <v>1189</v>
      </c>
      <c r="C393" s="60" t="s">
        <v>520</v>
      </c>
      <c r="D393" s="20" t="s">
        <v>548</v>
      </c>
      <c r="E393" s="20" t="s">
        <v>48</v>
      </c>
      <c r="F393" s="61">
        <v>44649</v>
      </c>
      <c r="G393" s="61">
        <v>44649</v>
      </c>
      <c r="H393" s="20" t="s">
        <v>482</v>
      </c>
      <c r="I393" s="62" t="s">
        <v>522</v>
      </c>
      <c r="J393" s="23">
        <v>1110833</v>
      </c>
      <c r="K393" s="23">
        <v>0</v>
      </c>
      <c r="L393" s="23">
        <v>276097</v>
      </c>
      <c r="M393" s="23">
        <v>834736</v>
      </c>
    </row>
    <row r="394" spans="1:13" x14ac:dyDescent="0.2">
      <c r="A394" s="22" t="s">
        <v>1190</v>
      </c>
      <c r="B394" s="20" t="s">
        <v>1189</v>
      </c>
      <c r="C394" s="60" t="s">
        <v>520</v>
      </c>
      <c r="D394" s="20" t="s">
        <v>548</v>
      </c>
      <c r="E394" s="20" t="s">
        <v>48</v>
      </c>
      <c r="F394" s="61">
        <v>44649</v>
      </c>
      <c r="G394" s="61">
        <v>44649</v>
      </c>
      <c r="H394" s="20" t="s">
        <v>482</v>
      </c>
      <c r="I394" s="62" t="s">
        <v>522</v>
      </c>
      <c r="J394" s="23">
        <v>1110833</v>
      </c>
      <c r="K394" s="23">
        <v>0</v>
      </c>
      <c r="L394" s="23">
        <v>276097</v>
      </c>
      <c r="M394" s="23">
        <v>834736</v>
      </c>
    </row>
    <row r="395" spans="1:13" x14ac:dyDescent="0.2">
      <c r="A395" s="22" t="s">
        <v>1191</v>
      </c>
      <c r="B395" s="20" t="s">
        <v>1189</v>
      </c>
      <c r="C395" s="60" t="s">
        <v>520</v>
      </c>
      <c r="D395" s="20" t="s">
        <v>548</v>
      </c>
      <c r="E395" s="20" t="s">
        <v>48</v>
      </c>
      <c r="F395" s="61">
        <v>44649</v>
      </c>
      <c r="G395" s="61">
        <v>44649</v>
      </c>
      <c r="H395" s="20" t="s">
        <v>482</v>
      </c>
      <c r="I395" s="62" t="s">
        <v>522</v>
      </c>
      <c r="J395" s="23">
        <v>1110833</v>
      </c>
      <c r="K395" s="23">
        <v>0</v>
      </c>
      <c r="L395" s="23">
        <v>276097</v>
      </c>
      <c r="M395" s="23">
        <v>834736</v>
      </c>
    </row>
    <row r="396" spans="1:13" x14ac:dyDescent="0.2">
      <c r="A396" s="22" t="s">
        <v>1192</v>
      </c>
      <c r="B396" s="20" t="s">
        <v>1189</v>
      </c>
      <c r="C396" s="60" t="s">
        <v>520</v>
      </c>
      <c r="D396" s="20" t="s">
        <v>548</v>
      </c>
      <c r="E396" s="20" t="s">
        <v>48</v>
      </c>
      <c r="F396" s="61">
        <v>44649</v>
      </c>
      <c r="G396" s="61">
        <v>44649</v>
      </c>
      <c r="H396" s="20" t="s">
        <v>482</v>
      </c>
      <c r="I396" s="62" t="s">
        <v>522</v>
      </c>
      <c r="J396" s="23">
        <v>1110833</v>
      </c>
      <c r="K396" s="23">
        <v>0</v>
      </c>
      <c r="L396" s="23">
        <v>276097</v>
      </c>
      <c r="M396" s="23">
        <v>834736</v>
      </c>
    </row>
    <row r="397" spans="1:13" x14ac:dyDescent="0.2">
      <c r="A397" s="22" t="s">
        <v>1193</v>
      </c>
      <c r="B397" s="20" t="s">
        <v>1189</v>
      </c>
      <c r="C397" s="60" t="s">
        <v>520</v>
      </c>
      <c r="D397" s="20" t="s">
        <v>548</v>
      </c>
      <c r="E397" s="20" t="s">
        <v>48</v>
      </c>
      <c r="F397" s="61">
        <v>44649</v>
      </c>
      <c r="G397" s="61">
        <v>44649</v>
      </c>
      <c r="H397" s="20" t="s">
        <v>482</v>
      </c>
      <c r="I397" s="62" t="s">
        <v>522</v>
      </c>
      <c r="J397" s="23">
        <v>1110833</v>
      </c>
      <c r="K397" s="23">
        <v>0</v>
      </c>
      <c r="L397" s="23">
        <v>276097</v>
      </c>
      <c r="M397" s="23">
        <v>834736</v>
      </c>
    </row>
    <row r="398" spans="1:13" x14ac:dyDescent="0.2">
      <c r="A398" s="22" t="s">
        <v>1194</v>
      </c>
      <c r="B398" s="20" t="s">
        <v>1189</v>
      </c>
      <c r="C398" s="60" t="s">
        <v>520</v>
      </c>
      <c r="D398" s="20" t="s">
        <v>548</v>
      </c>
      <c r="E398" s="20" t="s">
        <v>48</v>
      </c>
      <c r="F398" s="61">
        <v>44649</v>
      </c>
      <c r="G398" s="61">
        <v>44649</v>
      </c>
      <c r="H398" s="20" t="s">
        <v>482</v>
      </c>
      <c r="I398" s="62" t="s">
        <v>522</v>
      </c>
      <c r="J398" s="23">
        <v>1110833</v>
      </c>
      <c r="K398" s="23">
        <v>0</v>
      </c>
      <c r="L398" s="23">
        <v>276097</v>
      </c>
      <c r="M398" s="23">
        <v>834736</v>
      </c>
    </row>
    <row r="399" spans="1:13" x14ac:dyDescent="0.2">
      <c r="A399" s="22" t="s">
        <v>1195</v>
      </c>
      <c r="B399" s="20" t="s">
        <v>1196</v>
      </c>
      <c r="C399" s="60" t="s">
        <v>520</v>
      </c>
      <c r="D399" s="20" t="s">
        <v>1144</v>
      </c>
      <c r="E399" s="20" t="s">
        <v>44</v>
      </c>
      <c r="F399" s="61">
        <v>44649</v>
      </c>
      <c r="G399" s="61">
        <v>44649</v>
      </c>
      <c r="H399" s="20" t="s">
        <v>482</v>
      </c>
      <c r="I399" s="62" t="s">
        <v>1145</v>
      </c>
      <c r="J399" s="23">
        <v>335690</v>
      </c>
      <c r="K399" s="23">
        <v>0</v>
      </c>
      <c r="L399" s="23">
        <v>305935</v>
      </c>
      <c r="M399" s="23">
        <v>29755</v>
      </c>
    </row>
    <row r="400" spans="1:13" x14ac:dyDescent="0.2">
      <c r="A400" s="22" t="s">
        <v>1197</v>
      </c>
      <c r="B400" s="20" t="s">
        <v>1198</v>
      </c>
      <c r="C400" s="60" t="s">
        <v>520</v>
      </c>
      <c r="D400" s="20" t="s">
        <v>548</v>
      </c>
      <c r="E400" s="20" t="s">
        <v>48</v>
      </c>
      <c r="F400" s="61">
        <v>44674</v>
      </c>
      <c r="G400" s="61">
        <v>44674</v>
      </c>
      <c r="H400" s="20" t="s">
        <v>482</v>
      </c>
      <c r="I400" s="62" t="s">
        <v>522</v>
      </c>
      <c r="J400" s="23">
        <v>692150</v>
      </c>
      <c r="K400" s="23">
        <v>0</v>
      </c>
      <c r="L400" s="23">
        <v>167768</v>
      </c>
      <c r="M400" s="23">
        <v>524382</v>
      </c>
    </row>
    <row r="401" spans="1:13" x14ac:dyDescent="0.2">
      <c r="A401" s="22" t="s">
        <v>1199</v>
      </c>
      <c r="B401" s="20" t="s">
        <v>1198</v>
      </c>
      <c r="C401" s="60" t="s">
        <v>520</v>
      </c>
      <c r="D401" s="20" t="s">
        <v>548</v>
      </c>
      <c r="E401" s="20" t="s">
        <v>48</v>
      </c>
      <c r="F401" s="61">
        <v>44674</v>
      </c>
      <c r="G401" s="61">
        <v>44674</v>
      </c>
      <c r="H401" s="20" t="s">
        <v>482</v>
      </c>
      <c r="I401" s="62" t="s">
        <v>522</v>
      </c>
      <c r="J401" s="23">
        <v>692150</v>
      </c>
      <c r="K401" s="23">
        <v>0</v>
      </c>
      <c r="L401" s="23">
        <v>167768</v>
      </c>
      <c r="M401" s="23">
        <v>524382</v>
      </c>
    </row>
    <row r="402" spans="1:13" x14ac:dyDescent="0.2">
      <c r="A402" s="22" t="s">
        <v>1200</v>
      </c>
      <c r="B402" s="20" t="s">
        <v>1201</v>
      </c>
      <c r="C402" s="60" t="s">
        <v>520</v>
      </c>
      <c r="D402" s="20" t="s">
        <v>562</v>
      </c>
      <c r="E402" s="20" t="s">
        <v>40</v>
      </c>
      <c r="F402" s="61">
        <v>44693</v>
      </c>
      <c r="G402" s="61">
        <v>44693</v>
      </c>
      <c r="H402" s="20" t="s">
        <v>482</v>
      </c>
      <c r="I402" s="62" t="s">
        <v>563</v>
      </c>
      <c r="J402" s="23">
        <v>3468255</v>
      </c>
      <c r="K402" s="23">
        <v>0</v>
      </c>
      <c r="L402" s="23">
        <v>1846467</v>
      </c>
      <c r="M402" s="23">
        <v>1621788</v>
      </c>
    </row>
    <row r="403" spans="1:13" x14ac:dyDescent="0.2">
      <c r="A403" s="22" t="s">
        <v>1202</v>
      </c>
      <c r="B403" s="20" t="s">
        <v>1203</v>
      </c>
      <c r="C403" s="60" t="s">
        <v>520</v>
      </c>
      <c r="D403" s="20" t="s">
        <v>548</v>
      </c>
      <c r="E403" s="20" t="s">
        <v>48</v>
      </c>
      <c r="F403" s="61">
        <v>44741</v>
      </c>
      <c r="G403" s="61">
        <v>44741</v>
      </c>
      <c r="H403" s="20" t="s">
        <v>1204</v>
      </c>
      <c r="I403" s="62" t="s">
        <v>522</v>
      </c>
      <c r="J403" s="23">
        <v>4527869</v>
      </c>
      <c r="K403" s="23">
        <v>0</v>
      </c>
      <c r="L403" s="23">
        <v>1047645</v>
      </c>
      <c r="M403" s="23">
        <v>3480224</v>
      </c>
    </row>
    <row r="404" spans="1:13" x14ac:dyDescent="0.2">
      <c r="A404" s="22" t="s">
        <v>1205</v>
      </c>
      <c r="B404" s="20" t="s">
        <v>1206</v>
      </c>
      <c r="C404" s="60" t="s">
        <v>520</v>
      </c>
      <c r="D404" s="20" t="s">
        <v>548</v>
      </c>
      <c r="E404" s="20" t="s">
        <v>48</v>
      </c>
      <c r="F404" s="61">
        <v>44741</v>
      </c>
      <c r="G404" s="61">
        <v>44741</v>
      </c>
      <c r="H404" s="20" t="s">
        <v>1207</v>
      </c>
      <c r="I404" s="62" t="s">
        <v>522</v>
      </c>
      <c r="J404" s="23">
        <v>3886869</v>
      </c>
      <c r="K404" s="23">
        <v>0</v>
      </c>
      <c r="L404" s="23">
        <v>902865</v>
      </c>
      <c r="M404" s="23">
        <v>2984004</v>
      </c>
    </row>
    <row r="405" spans="1:13" x14ac:dyDescent="0.2">
      <c r="A405" s="22" t="s">
        <v>1208</v>
      </c>
      <c r="B405" s="20" t="s">
        <v>1209</v>
      </c>
      <c r="C405" s="60" t="s">
        <v>1210</v>
      </c>
      <c r="D405" s="20" t="s">
        <v>548</v>
      </c>
      <c r="E405" s="20" t="s">
        <v>48</v>
      </c>
      <c r="F405" s="61">
        <v>44767</v>
      </c>
      <c r="G405" s="61">
        <v>44767</v>
      </c>
      <c r="H405" s="20" t="s">
        <v>1175</v>
      </c>
      <c r="I405" s="62" t="s">
        <v>522</v>
      </c>
      <c r="J405" s="23">
        <v>3304964</v>
      </c>
      <c r="K405" s="23">
        <v>0</v>
      </c>
      <c r="L405" s="23">
        <v>751914</v>
      </c>
      <c r="M405" s="23">
        <v>2553050</v>
      </c>
    </row>
    <row r="406" spans="1:13" x14ac:dyDescent="0.2">
      <c r="A406" s="22" t="s">
        <v>1211</v>
      </c>
      <c r="B406" s="20" t="s">
        <v>1181</v>
      </c>
      <c r="C406" s="60" t="s">
        <v>520</v>
      </c>
      <c r="D406" s="20" t="s">
        <v>548</v>
      </c>
      <c r="E406" s="20" t="s">
        <v>48</v>
      </c>
      <c r="F406" s="61">
        <v>44767</v>
      </c>
      <c r="G406" s="61">
        <v>44767</v>
      </c>
      <c r="H406" s="20" t="s">
        <v>1182</v>
      </c>
      <c r="I406" s="62" t="s">
        <v>522</v>
      </c>
      <c r="J406" s="23">
        <v>1223942</v>
      </c>
      <c r="K406" s="23">
        <v>0</v>
      </c>
      <c r="L406" s="23">
        <v>295224</v>
      </c>
      <c r="M406" s="23">
        <v>928718</v>
      </c>
    </row>
    <row r="407" spans="1:13" x14ac:dyDescent="0.2">
      <c r="A407" s="22" t="s">
        <v>1212</v>
      </c>
      <c r="B407" s="20" t="s">
        <v>1213</v>
      </c>
      <c r="C407" s="60" t="s">
        <v>520</v>
      </c>
      <c r="D407" s="20" t="s">
        <v>548</v>
      </c>
      <c r="E407" s="20" t="s">
        <v>48</v>
      </c>
      <c r="F407" s="61">
        <v>44756</v>
      </c>
      <c r="G407" s="61">
        <v>44756</v>
      </c>
      <c r="H407" s="20" t="s">
        <v>482</v>
      </c>
      <c r="I407" s="62" t="s">
        <v>522</v>
      </c>
      <c r="J407" s="23">
        <v>2221006</v>
      </c>
      <c r="K407" s="23">
        <v>0</v>
      </c>
      <c r="L407" s="23">
        <v>519348</v>
      </c>
      <c r="M407" s="23">
        <v>1701658</v>
      </c>
    </row>
    <row r="408" spans="1:13" x14ac:dyDescent="0.2">
      <c r="A408" s="22" t="s">
        <v>1214</v>
      </c>
      <c r="B408" s="20" t="s">
        <v>1215</v>
      </c>
      <c r="C408" s="60" t="s">
        <v>520</v>
      </c>
      <c r="D408" s="20" t="s">
        <v>548</v>
      </c>
      <c r="E408" s="20" t="s">
        <v>48</v>
      </c>
      <c r="F408" s="61">
        <v>44756</v>
      </c>
      <c r="G408" s="61">
        <v>44756</v>
      </c>
      <c r="H408" s="20" t="s">
        <v>482</v>
      </c>
      <c r="I408" s="62" t="s">
        <v>522</v>
      </c>
      <c r="J408" s="23">
        <v>1742107</v>
      </c>
      <c r="K408" s="23">
        <v>0</v>
      </c>
      <c r="L408" s="23">
        <v>412958</v>
      </c>
      <c r="M408" s="23">
        <v>1329149</v>
      </c>
    </row>
    <row r="409" spans="1:13" x14ac:dyDescent="0.2">
      <c r="A409" s="22" t="s">
        <v>1216</v>
      </c>
      <c r="B409" s="20" t="s">
        <v>1217</v>
      </c>
      <c r="C409" s="60" t="s">
        <v>520</v>
      </c>
      <c r="D409" s="20" t="s">
        <v>548</v>
      </c>
      <c r="E409" s="20" t="s">
        <v>48</v>
      </c>
      <c r="F409" s="61">
        <v>44756</v>
      </c>
      <c r="G409" s="61">
        <v>44756</v>
      </c>
      <c r="H409" s="20" t="s">
        <v>482</v>
      </c>
      <c r="I409" s="62" t="s">
        <v>522</v>
      </c>
      <c r="J409" s="23">
        <v>2811499</v>
      </c>
      <c r="K409" s="23">
        <v>0</v>
      </c>
      <c r="L409" s="23">
        <v>650539</v>
      </c>
      <c r="M409" s="23">
        <v>2160960</v>
      </c>
    </row>
    <row r="410" spans="1:13" x14ac:dyDescent="0.2">
      <c r="A410" s="22" t="s">
        <v>1218</v>
      </c>
      <c r="B410" s="20" t="s">
        <v>1219</v>
      </c>
      <c r="C410" s="60" t="s">
        <v>520</v>
      </c>
      <c r="D410" s="20" t="s">
        <v>548</v>
      </c>
      <c r="E410" s="20" t="s">
        <v>48</v>
      </c>
      <c r="F410" s="61">
        <v>44756</v>
      </c>
      <c r="G410" s="61">
        <v>44756</v>
      </c>
      <c r="H410" s="20" t="s">
        <v>482</v>
      </c>
      <c r="I410" s="62" t="s">
        <v>522</v>
      </c>
      <c r="J410" s="23">
        <v>1546943</v>
      </c>
      <c r="K410" s="23">
        <v>0</v>
      </c>
      <c r="L410" s="23">
        <v>369598</v>
      </c>
      <c r="M410" s="23">
        <v>1177345</v>
      </c>
    </row>
    <row r="411" spans="1:13" x14ac:dyDescent="0.2">
      <c r="A411" s="22" t="s">
        <v>1220</v>
      </c>
      <c r="B411" s="20" t="s">
        <v>1221</v>
      </c>
      <c r="C411" s="60" t="s">
        <v>520</v>
      </c>
      <c r="D411" s="20" t="s">
        <v>548</v>
      </c>
      <c r="E411" s="20" t="s">
        <v>48</v>
      </c>
      <c r="F411" s="61">
        <v>44756</v>
      </c>
      <c r="G411" s="61">
        <v>44756</v>
      </c>
      <c r="H411" s="20" t="s">
        <v>482</v>
      </c>
      <c r="I411" s="62" t="s">
        <v>522</v>
      </c>
      <c r="J411" s="23">
        <v>3490565</v>
      </c>
      <c r="K411" s="23">
        <v>0</v>
      </c>
      <c r="L411" s="23">
        <v>801400</v>
      </c>
      <c r="M411" s="23">
        <v>2689165</v>
      </c>
    </row>
    <row r="412" spans="1:13" x14ac:dyDescent="0.2">
      <c r="A412" s="22" t="s">
        <v>1222</v>
      </c>
      <c r="B412" s="20" t="s">
        <v>1223</v>
      </c>
      <c r="C412" s="60" t="s">
        <v>520</v>
      </c>
      <c r="D412" s="20" t="s">
        <v>548</v>
      </c>
      <c r="E412" s="20" t="s">
        <v>48</v>
      </c>
      <c r="F412" s="61">
        <v>44756</v>
      </c>
      <c r="G412" s="61">
        <v>44756</v>
      </c>
      <c r="H412" s="20" t="s">
        <v>482</v>
      </c>
      <c r="I412" s="62" t="s">
        <v>522</v>
      </c>
      <c r="J412" s="23">
        <v>1742106</v>
      </c>
      <c r="K412" s="23">
        <v>0</v>
      </c>
      <c r="L412" s="23">
        <v>412958</v>
      </c>
      <c r="M412" s="23">
        <v>1329148</v>
      </c>
    </row>
    <row r="413" spans="1:13" x14ac:dyDescent="0.2">
      <c r="A413" s="22" t="s">
        <v>1224</v>
      </c>
      <c r="B413" s="20" t="s">
        <v>1225</v>
      </c>
      <c r="C413" s="60" t="s">
        <v>520</v>
      </c>
      <c r="D413" s="20" t="s">
        <v>548</v>
      </c>
      <c r="E413" s="20" t="s">
        <v>48</v>
      </c>
      <c r="F413" s="61">
        <v>44756</v>
      </c>
      <c r="G413" s="61">
        <v>44756</v>
      </c>
      <c r="H413" s="20" t="s">
        <v>482</v>
      </c>
      <c r="I413" s="62" t="s">
        <v>522</v>
      </c>
      <c r="J413" s="23">
        <v>3490565</v>
      </c>
      <c r="K413" s="23">
        <v>0</v>
      </c>
      <c r="L413" s="23">
        <v>801400</v>
      </c>
      <c r="M413" s="23">
        <v>2689165</v>
      </c>
    </row>
    <row r="414" spans="1:13" x14ac:dyDescent="0.2">
      <c r="A414" s="22" t="s">
        <v>1226</v>
      </c>
      <c r="B414" s="20" t="s">
        <v>1227</v>
      </c>
      <c r="C414" s="60" t="s">
        <v>520</v>
      </c>
      <c r="D414" s="20" t="s">
        <v>548</v>
      </c>
      <c r="E414" s="20" t="s">
        <v>48</v>
      </c>
      <c r="F414" s="61">
        <v>44756</v>
      </c>
      <c r="G414" s="61">
        <v>44756</v>
      </c>
      <c r="H414" s="20" t="s">
        <v>482</v>
      </c>
      <c r="I414" s="62" t="s">
        <v>522</v>
      </c>
      <c r="J414" s="23">
        <v>4658540</v>
      </c>
      <c r="K414" s="23">
        <v>0</v>
      </c>
      <c r="L414" s="23">
        <v>1060881</v>
      </c>
      <c r="M414" s="23">
        <v>3597659</v>
      </c>
    </row>
    <row r="415" spans="1:13" x14ac:dyDescent="0.2">
      <c r="A415" s="22" t="s">
        <v>1228</v>
      </c>
      <c r="B415" s="20" t="s">
        <v>1229</v>
      </c>
      <c r="C415" s="60" t="s">
        <v>520</v>
      </c>
      <c r="D415" s="20" t="s">
        <v>548</v>
      </c>
      <c r="E415" s="20" t="s">
        <v>48</v>
      </c>
      <c r="F415" s="61">
        <v>44756</v>
      </c>
      <c r="G415" s="61">
        <v>44756</v>
      </c>
      <c r="H415" s="20" t="s">
        <v>482</v>
      </c>
      <c r="I415" s="62" t="s">
        <v>522</v>
      </c>
      <c r="J415" s="23">
        <v>2221006</v>
      </c>
      <c r="K415" s="23">
        <v>0</v>
      </c>
      <c r="L415" s="23">
        <v>519348</v>
      </c>
      <c r="M415" s="23">
        <v>1701658</v>
      </c>
    </row>
    <row r="416" spans="1:13" x14ac:dyDescent="0.2">
      <c r="A416" s="22" t="s">
        <v>1230</v>
      </c>
      <c r="B416" s="20" t="s">
        <v>1231</v>
      </c>
      <c r="C416" s="60" t="s">
        <v>520</v>
      </c>
      <c r="D416" s="20" t="s">
        <v>548</v>
      </c>
      <c r="E416" s="20" t="s">
        <v>48</v>
      </c>
      <c r="F416" s="61">
        <v>44756</v>
      </c>
      <c r="G416" s="61">
        <v>44756</v>
      </c>
      <c r="H416" s="20" t="s">
        <v>482</v>
      </c>
      <c r="I416" s="62" t="s">
        <v>522</v>
      </c>
      <c r="J416" s="23">
        <v>3490565</v>
      </c>
      <c r="K416" s="23">
        <v>0</v>
      </c>
      <c r="L416" s="23">
        <v>801400</v>
      </c>
      <c r="M416" s="23">
        <v>2689165</v>
      </c>
    </row>
    <row r="417" spans="1:13" x14ac:dyDescent="0.2">
      <c r="A417" s="22" t="s">
        <v>1232</v>
      </c>
      <c r="B417" s="20" t="s">
        <v>1233</v>
      </c>
      <c r="C417" s="60" t="s">
        <v>520</v>
      </c>
      <c r="D417" s="20" t="s">
        <v>548</v>
      </c>
      <c r="E417" s="20" t="s">
        <v>48</v>
      </c>
      <c r="F417" s="61">
        <v>44756</v>
      </c>
      <c r="G417" s="61">
        <v>44756</v>
      </c>
      <c r="H417" s="20" t="s">
        <v>482</v>
      </c>
      <c r="I417" s="62" t="s">
        <v>522</v>
      </c>
      <c r="J417" s="23">
        <v>3490565</v>
      </c>
      <c r="K417" s="23">
        <v>0</v>
      </c>
      <c r="L417" s="23">
        <v>801400</v>
      </c>
      <c r="M417" s="23">
        <v>2689165</v>
      </c>
    </row>
    <row r="418" spans="1:13" x14ac:dyDescent="0.2">
      <c r="A418" s="22" t="s">
        <v>1234</v>
      </c>
      <c r="B418" s="20" t="s">
        <v>1235</v>
      </c>
      <c r="C418" s="60" t="s">
        <v>520</v>
      </c>
      <c r="D418" s="20" t="s">
        <v>548</v>
      </c>
      <c r="E418" s="20" t="s">
        <v>48</v>
      </c>
      <c r="F418" s="61">
        <v>44756</v>
      </c>
      <c r="G418" s="61">
        <v>44756</v>
      </c>
      <c r="H418" s="20" t="s">
        <v>482</v>
      </c>
      <c r="I418" s="62" t="s">
        <v>522</v>
      </c>
      <c r="J418" s="23">
        <v>6033187</v>
      </c>
      <c r="K418" s="23">
        <v>0</v>
      </c>
      <c r="L418" s="23">
        <v>1366285</v>
      </c>
      <c r="M418" s="23">
        <v>4666902</v>
      </c>
    </row>
    <row r="419" spans="1:13" x14ac:dyDescent="0.2">
      <c r="A419" s="22" t="s">
        <v>1236</v>
      </c>
      <c r="B419" s="20" t="s">
        <v>1237</v>
      </c>
      <c r="C419" s="60" t="s">
        <v>520</v>
      </c>
      <c r="D419" s="20" t="s">
        <v>548</v>
      </c>
      <c r="E419" s="20" t="s">
        <v>48</v>
      </c>
      <c r="F419" s="61">
        <v>44756</v>
      </c>
      <c r="G419" s="61">
        <v>44756</v>
      </c>
      <c r="H419" s="20" t="s">
        <v>482</v>
      </c>
      <c r="I419" s="62" t="s">
        <v>522</v>
      </c>
      <c r="J419" s="23">
        <v>2221006</v>
      </c>
      <c r="K419" s="23">
        <v>0</v>
      </c>
      <c r="L419" s="23">
        <v>519348</v>
      </c>
      <c r="M419" s="23">
        <v>1701658</v>
      </c>
    </row>
    <row r="420" spans="1:13" x14ac:dyDescent="0.2">
      <c r="A420" s="22" t="s">
        <v>1238</v>
      </c>
      <c r="B420" s="20" t="s">
        <v>1239</v>
      </c>
      <c r="C420" s="60" t="s">
        <v>520</v>
      </c>
      <c r="D420" s="20" t="s">
        <v>548</v>
      </c>
      <c r="E420" s="20" t="s">
        <v>48</v>
      </c>
      <c r="F420" s="61">
        <v>44756</v>
      </c>
      <c r="G420" s="61">
        <v>44756</v>
      </c>
      <c r="H420" s="20" t="s">
        <v>482</v>
      </c>
      <c r="I420" s="62" t="s">
        <v>522</v>
      </c>
      <c r="J420" s="23">
        <v>2811499</v>
      </c>
      <c r="K420" s="23">
        <v>0</v>
      </c>
      <c r="L420" s="23">
        <v>650539</v>
      </c>
      <c r="M420" s="23">
        <v>2160960</v>
      </c>
    </row>
    <row r="421" spans="1:13" x14ac:dyDescent="0.2">
      <c r="A421" s="22" t="s">
        <v>1240</v>
      </c>
      <c r="B421" s="20" t="s">
        <v>1241</v>
      </c>
      <c r="C421" s="60" t="s">
        <v>520</v>
      </c>
      <c r="D421" s="20" t="s">
        <v>548</v>
      </c>
      <c r="E421" s="20" t="s">
        <v>48</v>
      </c>
      <c r="F421" s="61">
        <v>44756</v>
      </c>
      <c r="G421" s="61">
        <v>44756</v>
      </c>
      <c r="H421" s="20" t="s">
        <v>482</v>
      </c>
      <c r="I421" s="62" t="s">
        <v>522</v>
      </c>
      <c r="J421" s="23">
        <v>1742106</v>
      </c>
      <c r="K421" s="23">
        <v>0</v>
      </c>
      <c r="L421" s="23">
        <v>412958</v>
      </c>
      <c r="M421" s="23">
        <v>1329148</v>
      </c>
    </row>
    <row r="422" spans="1:13" x14ac:dyDescent="0.2">
      <c r="A422" s="22" t="s">
        <v>1242</v>
      </c>
      <c r="B422" s="20" t="s">
        <v>1243</v>
      </c>
      <c r="C422" s="60" t="s">
        <v>520</v>
      </c>
      <c r="D422" s="20" t="s">
        <v>548</v>
      </c>
      <c r="E422" s="20" t="s">
        <v>48</v>
      </c>
      <c r="F422" s="61">
        <v>44756</v>
      </c>
      <c r="G422" s="61">
        <v>44756</v>
      </c>
      <c r="H422" s="20" t="s">
        <v>482</v>
      </c>
      <c r="I422" s="62" t="s">
        <v>522</v>
      </c>
      <c r="J422" s="23">
        <v>2221006</v>
      </c>
      <c r="K422" s="23">
        <v>0</v>
      </c>
      <c r="L422" s="23">
        <v>519348</v>
      </c>
      <c r="M422" s="23">
        <v>1701658</v>
      </c>
    </row>
    <row r="423" spans="1:13" x14ac:dyDescent="0.2">
      <c r="A423" s="22" t="s">
        <v>1244</v>
      </c>
      <c r="B423" s="20" t="s">
        <v>1245</v>
      </c>
      <c r="C423" s="60" t="s">
        <v>520</v>
      </c>
      <c r="D423" s="20" t="s">
        <v>548</v>
      </c>
      <c r="E423" s="20" t="s">
        <v>48</v>
      </c>
      <c r="F423" s="61">
        <v>44756</v>
      </c>
      <c r="G423" s="61">
        <v>44756</v>
      </c>
      <c r="H423" s="20" t="s">
        <v>482</v>
      </c>
      <c r="I423" s="62" t="s">
        <v>522</v>
      </c>
      <c r="J423" s="23">
        <v>2221006</v>
      </c>
      <c r="K423" s="23">
        <v>0</v>
      </c>
      <c r="L423" s="23">
        <v>519348</v>
      </c>
      <c r="M423" s="23">
        <v>1701658</v>
      </c>
    </row>
    <row r="424" spans="1:13" x14ac:dyDescent="0.2">
      <c r="A424" s="22" t="s">
        <v>1246</v>
      </c>
      <c r="B424" s="20" t="s">
        <v>1247</v>
      </c>
      <c r="C424" s="60" t="s">
        <v>520</v>
      </c>
      <c r="D424" s="20" t="s">
        <v>548</v>
      </c>
      <c r="E424" s="20" t="s">
        <v>48</v>
      </c>
      <c r="F424" s="61">
        <v>44756</v>
      </c>
      <c r="G424" s="61">
        <v>44756</v>
      </c>
      <c r="H424" s="20" t="s">
        <v>482</v>
      </c>
      <c r="I424" s="62" t="s">
        <v>522</v>
      </c>
      <c r="J424" s="23">
        <v>1546943</v>
      </c>
      <c r="K424" s="23">
        <v>0</v>
      </c>
      <c r="L424" s="23">
        <v>369598</v>
      </c>
      <c r="M424" s="23">
        <v>1177345</v>
      </c>
    </row>
    <row r="425" spans="1:13" x14ac:dyDescent="0.2">
      <c r="A425" s="22" t="s">
        <v>1248</v>
      </c>
      <c r="B425" s="20" t="s">
        <v>1249</v>
      </c>
      <c r="C425" s="60" t="s">
        <v>520</v>
      </c>
      <c r="D425" s="20" t="s">
        <v>548</v>
      </c>
      <c r="E425" s="20" t="s">
        <v>48</v>
      </c>
      <c r="F425" s="61">
        <v>44756</v>
      </c>
      <c r="G425" s="61">
        <v>44756</v>
      </c>
      <c r="H425" s="20" t="s">
        <v>482</v>
      </c>
      <c r="I425" s="62" t="s">
        <v>522</v>
      </c>
      <c r="J425" s="23">
        <v>1546943</v>
      </c>
      <c r="K425" s="23">
        <v>0</v>
      </c>
      <c r="L425" s="23">
        <v>369598</v>
      </c>
      <c r="M425" s="23">
        <v>1177345</v>
      </c>
    </row>
    <row r="426" spans="1:13" x14ac:dyDescent="0.2">
      <c r="A426" s="22" t="s">
        <v>1250</v>
      </c>
      <c r="B426" s="20" t="s">
        <v>1251</v>
      </c>
      <c r="C426" s="60" t="s">
        <v>1252</v>
      </c>
      <c r="D426" s="20" t="s">
        <v>548</v>
      </c>
      <c r="E426" s="20" t="s">
        <v>48</v>
      </c>
      <c r="F426" s="61">
        <v>44756</v>
      </c>
      <c r="G426" s="61">
        <v>44756</v>
      </c>
      <c r="H426" s="20" t="s">
        <v>482</v>
      </c>
      <c r="I426" s="62" t="s">
        <v>522</v>
      </c>
      <c r="J426" s="23">
        <v>4624294</v>
      </c>
      <c r="K426" s="23">
        <v>0</v>
      </c>
      <c r="L426" s="23">
        <v>1053278</v>
      </c>
      <c r="M426" s="23">
        <v>3571016</v>
      </c>
    </row>
    <row r="427" spans="1:13" x14ac:dyDescent="0.2">
      <c r="A427" s="22" t="s">
        <v>1253</v>
      </c>
      <c r="B427" s="20" t="s">
        <v>1254</v>
      </c>
      <c r="C427" s="60" t="s">
        <v>967</v>
      </c>
      <c r="D427" s="20" t="s">
        <v>548</v>
      </c>
      <c r="E427" s="20" t="s">
        <v>48</v>
      </c>
      <c r="F427" s="61">
        <v>44756</v>
      </c>
      <c r="G427" s="61">
        <v>44756</v>
      </c>
      <c r="H427" s="20" t="s">
        <v>482</v>
      </c>
      <c r="I427" s="62" t="s">
        <v>522</v>
      </c>
      <c r="J427" s="23">
        <v>1467864</v>
      </c>
      <c r="K427" s="23">
        <v>0</v>
      </c>
      <c r="L427" s="23">
        <v>352025</v>
      </c>
      <c r="M427" s="23">
        <v>1115839</v>
      </c>
    </row>
    <row r="428" spans="1:13" x14ac:dyDescent="0.2">
      <c r="A428" s="22" t="s">
        <v>1255</v>
      </c>
      <c r="B428" s="20" t="s">
        <v>1256</v>
      </c>
      <c r="C428" s="60" t="s">
        <v>1257</v>
      </c>
      <c r="D428" s="20" t="s">
        <v>548</v>
      </c>
      <c r="E428" s="20" t="s">
        <v>48</v>
      </c>
      <c r="F428" s="61">
        <v>44756</v>
      </c>
      <c r="G428" s="61">
        <v>44756</v>
      </c>
      <c r="H428" s="20" t="s">
        <v>482</v>
      </c>
      <c r="I428" s="62" t="s">
        <v>522</v>
      </c>
      <c r="J428" s="23">
        <v>2335573</v>
      </c>
      <c r="K428" s="23">
        <v>0</v>
      </c>
      <c r="L428" s="23">
        <v>544807</v>
      </c>
      <c r="M428" s="23">
        <v>1790766</v>
      </c>
    </row>
    <row r="429" spans="1:13" x14ac:dyDescent="0.2">
      <c r="A429" s="22" t="s">
        <v>1258</v>
      </c>
      <c r="B429" s="20" t="s">
        <v>1259</v>
      </c>
      <c r="C429" s="60" t="s">
        <v>1260</v>
      </c>
      <c r="D429" s="20" t="s">
        <v>548</v>
      </c>
      <c r="E429" s="20" t="s">
        <v>48</v>
      </c>
      <c r="F429" s="61">
        <v>44756</v>
      </c>
      <c r="G429" s="61">
        <v>44756</v>
      </c>
      <c r="H429" s="20" t="s">
        <v>482</v>
      </c>
      <c r="I429" s="62" t="s">
        <v>522</v>
      </c>
      <c r="J429" s="23">
        <v>817344</v>
      </c>
      <c r="K429" s="23">
        <v>0</v>
      </c>
      <c r="L429" s="23">
        <v>207514</v>
      </c>
      <c r="M429" s="23">
        <v>609830</v>
      </c>
    </row>
    <row r="430" spans="1:13" x14ac:dyDescent="0.2">
      <c r="A430" s="22" t="s">
        <v>1261</v>
      </c>
      <c r="B430" s="20" t="s">
        <v>1262</v>
      </c>
      <c r="C430" s="60" t="s">
        <v>566</v>
      </c>
      <c r="D430" s="20" t="s">
        <v>548</v>
      </c>
      <c r="E430" s="20" t="s">
        <v>48</v>
      </c>
      <c r="F430" s="61">
        <v>44858</v>
      </c>
      <c r="G430" s="61">
        <v>44858</v>
      </c>
      <c r="H430" s="20" t="s">
        <v>482</v>
      </c>
      <c r="I430" s="62" t="s">
        <v>643</v>
      </c>
      <c r="J430" s="23">
        <v>3002280</v>
      </c>
      <c r="K430" s="23">
        <v>0</v>
      </c>
      <c r="L430" s="23">
        <v>952954</v>
      </c>
      <c r="M430" s="23">
        <v>2049326</v>
      </c>
    </row>
    <row r="431" spans="1:13" x14ac:dyDescent="0.2">
      <c r="A431" s="22" t="s">
        <v>1263</v>
      </c>
      <c r="B431" s="20" t="s">
        <v>1264</v>
      </c>
      <c r="C431" s="60" t="s">
        <v>520</v>
      </c>
      <c r="D431" s="20" t="s">
        <v>521</v>
      </c>
      <c r="E431" s="20" t="s">
        <v>50</v>
      </c>
      <c r="F431" s="61">
        <v>44907</v>
      </c>
      <c r="G431" s="61">
        <v>44907</v>
      </c>
      <c r="H431" s="20" t="s">
        <v>482</v>
      </c>
      <c r="I431" s="62" t="s">
        <v>643</v>
      </c>
      <c r="J431" s="23">
        <v>464820</v>
      </c>
      <c r="K431" s="23">
        <v>0</v>
      </c>
      <c r="L431" s="23">
        <v>138490</v>
      </c>
      <c r="M431" s="23">
        <v>326330</v>
      </c>
    </row>
    <row r="432" spans="1:13" x14ac:dyDescent="0.2">
      <c r="A432" s="22" t="s">
        <v>1265</v>
      </c>
      <c r="B432" s="20" t="s">
        <v>1266</v>
      </c>
      <c r="C432" s="60" t="s">
        <v>520</v>
      </c>
      <c r="D432" s="20" t="s">
        <v>548</v>
      </c>
      <c r="E432" s="20" t="s">
        <v>48</v>
      </c>
      <c r="F432" s="61">
        <v>44834</v>
      </c>
      <c r="G432" s="61">
        <v>44834</v>
      </c>
      <c r="H432" s="20" t="s">
        <v>482</v>
      </c>
      <c r="I432" s="62" t="s">
        <v>522</v>
      </c>
      <c r="J432" s="23">
        <v>2340000</v>
      </c>
      <c r="K432" s="23">
        <v>0</v>
      </c>
      <c r="L432" s="23">
        <v>474867</v>
      </c>
      <c r="M432" s="23">
        <v>1865133</v>
      </c>
    </row>
    <row r="433" spans="1:13" x14ac:dyDescent="0.2">
      <c r="A433" s="22" t="s">
        <v>1267</v>
      </c>
      <c r="B433" s="20" t="s">
        <v>494</v>
      </c>
      <c r="C433" s="60" t="s">
        <v>520</v>
      </c>
      <c r="D433" s="20" t="s">
        <v>642</v>
      </c>
      <c r="E433" s="20" t="s">
        <v>42</v>
      </c>
      <c r="F433" s="61">
        <v>45049</v>
      </c>
      <c r="G433" s="61">
        <v>45049</v>
      </c>
      <c r="H433" s="20" t="s">
        <v>482</v>
      </c>
      <c r="I433" s="62" t="s">
        <v>676</v>
      </c>
      <c r="J433" s="23">
        <v>132055</v>
      </c>
      <c r="K433" s="23">
        <v>0</v>
      </c>
      <c r="L433" s="23">
        <v>132055</v>
      </c>
      <c r="M433" s="23">
        <v>0</v>
      </c>
    </row>
    <row r="434" spans="1:13" x14ac:dyDescent="0.2">
      <c r="A434" s="22" t="s">
        <v>1268</v>
      </c>
      <c r="B434" s="20" t="s">
        <v>1269</v>
      </c>
      <c r="C434" s="60" t="s">
        <v>520</v>
      </c>
      <c r="D434" s="20" t="s">
        <v>521</v>
      </c>
      <c r="E434" s="20" t="s">
        <v>50</v>
      </c>
      <c r="F434" s="61">
        <v>44991</v>
      </c>
      <c r="G434" s="61">
        <v>44991</v>
      </c>
      <c r="H434" s="20" t="s">
        <v>482</v>
      </c>
      <c r="I434" s="62" t="s">
        <v>643</v>
      </c>
      <c r="J434" s="23">
        <v>1831535</v>
      </c>
      <c r="K434" s="23">
        <v>0</v>
      </c>
      <c r="L434" s="23">
        <v>483277</v>
      </c>
      <c r="M434" s="23">
        <v>1348258</v>
      </c>
    </row>
    <row r="435" spans="1:13" x14ac:dyDescent="0.2">
      <c r="A435" s="22" t="s">
        <v>1270</v>
      </c>
      <c r="B435" s="20" t="s">
        <v>1271</v>
      </c>
      <c r="C435" s="60" t="s">
        <v>547</v>
      </c>
      <c r="D435" s="20" t="s">
        <v>521</v>
      </c>
      <c r="E435" s="20" t="s">
        <v>50</v>
      </c>
      <c r="F435" s="61">
        <v>44927</v>
      </c>
      <c r="G435" s="61">
        <v>44927</v>
      </c>
      <c r="H435" s="20" t="s">
        <v>482</v>
      </c>
      <c r="I435" s="62" t="s">
        <v>1272</v>
      </c>
      <c r="J435" s="23">
        <v>2593473</v>
      </c>
      <c r="K435" s="23">
        <v>0</v>
      </c>
      <c r="L435" s="23">
        <v>2591779</v>
      </c>
      <c r="M435" s="23">
        <v>1694</v>
      </c>
    </row>
    <row r="436" spans="1:13" x14ac:dyDescent="0.2">
      <c r="A436" s="22" t="s">
        <v>1273</v>
      </c>
      <c r="B436" s="20" t="s">
        <v>496</v>
      </c>
      <c r="C436" s="60" t="s">
        <v>577</v>
      </c>
      <c r="D436" s="20" t="s">
        <v>648</v>
      </c>
      <c r="E436" s="20" t="s">
        <v>54</v>
      </c>
      <c r="F436" s="61">
        <v>45082</v>
      </c>
      <c r="G436" s="61">
        <v>45082</v>
      </c>
      <c r="H436" s="20" t="s">
        <v>482</v>
      </c>
      <c r="I436" s="62" t="s">
        <v>676</v>
      </c>
      <c r="J436" s="23">
        <v>85480</v>
      </c>
      <c r="K436" s="23">
        <v>0</v>
      </c>
      <c r="L436" s="23">
        <v>85480</v>
      </c>
      <c r="M436" s="23">
        <v>0</v>
      </c>
    </row>
    <row r="437" spans="1:13" x14ac:dyDescent="0.2">
      <c r="A437" s="22" t="s">
        <v>1274</v>
      </c>
      <c r="B437" s="20" t="s">
        <v>497</v>
      </c>
      <c r="C437" s="60" t="s">
        <v>520</v>
      </c>
      <c r="D437" s="20" t="s">
        <v>663</v>
      </c>
      <c r="E437" s="20" t="s">
        <v>52</v>
      </c>
      <c r="F437" s="61">
        <v>45084</v>
      </c>
      <c r="G437" s="61">
        <v>45084</v>
      </c>
      <c r="H437" s="20" t="s">
        <v>482</v>
      </c>
      <c r="I437" s="62" t="s">
        <v>643</v>
      </c>
      <c r="J437" s="23">
        <v>242000</v>
      </c>
      <c r="K437" s="23">
        <v>0</v>
      </c>
      <c r="L437" s="23">
        <v>55083</v>
      </c>
      <c r="M437" s="23">
        <v>186917</v>
      </c>
    </row>
    <row r="438" spans="1:13" x14ac:dyDescent="0.2">
      <c r="A438" s="22" t="s">
        <v>1275</v>
      </c>
      <c r="B438" s="20" t="s">
        <v>498</v>
      </c>
      <c r="C438" s="60" t="s">
        <v>520</v>
      </c>
      <c r="D438" s="20" t="s">
        <v>663</v>
      </c>
      <c r="E438" s="20" t="s">
        <v>52</v>
      </c>
      <c r="F438" s="61">
        <v>45099</v>
      </c>
      <c r="G438" s="61">
        <v>45099</v>
      </c>
      <c r="H438" s="20" t="s">
        <v>482</v>
      </c>
      <c r="I438" s="62" t="s">
        <v>643</v>
      </c>
      <c r="J438" s="23">
        <v>323850</v>
      </c>
      <c r="K438" s="23">
        <v>0</v>
      </c>
      <c r="L438" s="23">
        <v>71786</v>
      </c>
      <c r="M438" s="23">
        <v>252064</v>
      </c>
    </row>
    <row r="439" spans="1:13" x14ac:dyDescent="0.2">
      <c r="A439" s="22" t="s">
        <v>1276</v>
      </c>
      <c r="B439" s="20" t="s">
        <v>501</v>
      </c>
      <c r="C439" s="60" t="s">
        <v>547</v>
      </c>
      <c r="D439" s="20" t="s">
        <v>548</v>
      </c>
      <c r="E439" s="20" t="s">
        <v>48</v>
      </c>
      <c r="F439" s="61">
        <v>45124</v>
      </c>
      <c r="G439" s="61">
        <v>45124</v>
      </c>
      <c r="H439" s="20" t="s">
        <v>482</v>
      </c>
      <c r="I439" s="62" t="s">
        <v>522</v>
      </c>
      <c r="J439" s="23">
        <v>1750000</v>
      </c>
      <c r="K439" s="23">
        <v>0</v>
      </c>
      <c r="L439" s="23">
        <v>229994</v>
      </c>
      <c r="M439" s="23">
        <v>1520006</v>
      </c>
    </row>
    <row r="440" spans="1:13" x14ac:dyDescent="0.2">
      <c r="A440" s="22" t="s">
        <v>1277</v>
      </c>
      <c r="B440" s="20" t="s">
        <v>1278</v>
      </c>
      <c r="C440" s="60" t="s">
        <v>520</v>
      </c>
      <c r="D440" s="20" t="s">
        <v>548</v>
      </c>
      <c r="E440" s="20" t="s">
        <v>48</v>
      </c>
      <c r="F440" s="61">
        <v>45124</v>
      </c>
      <c r="G440" s="61">
        <v>45124</v>
      </c>
      <c r="H440" s="20" t="s">
        <v>482</v>
      </c>
      <c r="I440" s="62" t="s">
        <v>522</v>
      </c>
      <c r="J440" s="23">
        <v>1549400</v>
      </c>
      <c r="K440" s="23">
        <v>0</v>
      </c>
      <c r="L440" s="23">
        <v>203628</v>
      </c>
      <c r="M440" s="23">
        <v>1345772</v>
      </c>
    </row>
    <row r="441" spans="1:13" x14ac:dyDescent="0.2">
      <c r="A441" s="22" t="s">
        <v>1279</v>
      </c>
      <c r="B441" s="20" t="s">
        <v>1278</v>
      </c>
      <c r="C441" s="60" t="s">
        <v>520</v>
      </c>
      <c r="D441" s="20" t="s">
        <v>548</v>
      </c>
      <c r="E441" s="20" t="s">
        <v>48</v>
      </c>
      <c r="F441" s="61">
        <v>45124</v>
      </c>
      <c r="G441" s="61">
        <v>45124</v>
      </c>
      <c r="H441" s="20" t="s">
        <v>482</v>
      </c>
      <c r="I441" s="62" t="s">
        <v>522</v>
      </c>
      <c r="J441" s="23">
        <v>1549400</v>
      </c>
      <c r="K441" s="23">
        <v>0</v>
      </c>
      <c r="L441" s="23">
        <v>203628</v>
      </c>
      <c r="M441" s="23">
        <v>1345772</v>
      </c>
    </row>
    <row r="442" spans="1:13" x14ac:dyDescent="0.2">
      <c r="A442" s="22" t="s">
        <v>1280</v>
      </c>
      <c r="B442" s="20" t="s">
        <v>502</v>
      </c>
      <c r="C442" s="60" t="s">
        <v>520</v>
      </c>
      <c r="D442" s="20" t="s">
        <v>648</v>
      </c>
      <c r="E442" s="20" t="s">
        <v>54</v>
      </c>
      <c r="F442" s="61">
        <v>45208</v>
      </c>
      <c r="G442" s="61">
        <v>45208</v>
      </c>
      <c r="H442" s="20" t="s">
        <v>482</v>
      </c>
      <c r="I442" s="62" t="s">
        <v>676</v>
      </c>
      <c r="J442" s="23">
        <v>93853</v>
      </c>
      <c r="K442" s="23">
        <v>0</v>
      </c>
      <c r="L442" s="23">
        <v>93853</v>
      </c>
      <c r="M442" s="23">
        <v>0</v>
      </c>
    </row>
    <row r="443" spans="1:13" x14ac:dyDescent="0.2">
      <c r="A443" s="22" t="s">
        <v>1281</v>
      </c>
      <c r="B443" s="20" t="s">
        <v>1282</v>
      </c>
      <c r="C443" s="60" t="s">
        <v>520</v>
      </c>
      <c r="D443" s="20" t="s">
        <v>648</v>
      </c>
      <c r="E443" s="20" t="s">
        <v>54</v>
      </c>
      <c r="F443" s="61">
        <v>45139</v>
      </c>
      <c r="G443" s="61">
        <v>45139</v>
      </c>
      <c r="H443" s="20" t="s">
        <v>482</v>
      </c>
      <c r="I443" s="62" t="s">
        <v>676</v>
      </c>
      <c r="J443" s="23">
        <v>168880</v>
      </c>
      <c r="K443" s="23">
        <v>0</v>
      </c>
      <c r="L443" s="23">
        <v>168880</v>
      </c>
      <c r="M443" s="23">
        <v>0</v>
      </c>
    </row>
    <row r="444" spans="1:13" x14ac:dyDescent="0.2">
      <c r="A444" s="22" t="s">
        <v>1727</v>
      </c>
      <c r="B444" s="20" t="s">
        <v>1728</v>
      </c>
      <c r="C444" s="60" t="s">
        <v>520</v>
      </c>
      <c r="D444" s="20" t="s">
        <v>648</v>
      </c>
      <c r="E444" s="20" t="s">
        <v>54</v>
      </c>
      <c r="F444" s="61">
        <v>45321</v>
      </c>
      <c r="G444" s="61">
        <v>45321</v>
      </c>
      <c r="H444" s="20" t="s">
        <v>482</v>
      </c>
      <c r="I444" s="62" t="s">
        <v>676</v>
      </c>
      <c r="J444" s="23">
        <v>177780</v>
      </c>
      <c r="K444" s="23">
        <v>0</v>
      </c>
      <c r="L444" s="23">
        <v>177780</v>
      </c>
      <c r="M444" s="23">
        <v>0</v>
      </c>
    </row>
    <row r="445" spans="1:13" x14ac:dyDescent="0.2">
      <c r="A445" s="22" t="s">
        <v>1729</v>
      </c>
      <c r="B445" s="20" t="s">
        <v>1730</v>
      </c>
      <c r="C445" s="60" t="s">
        <v>520</v>
      </c>
      <c r="D445" s="20" t="s">
        <v>648</v>
      </c>
      <c r="E445" s="20" t="s">
        <v>54</v>
      </c>
      <c r="F445" s="61">
        <v>45342</v>
      </c>
      <c r="G445" s="61">
        <v>45342</v>
      </c>
      <c r="H445" s="20" t="s">
        <v>482</v>
      </c>
      <c r="I445" s="62" t="s">
        <v>676</v>
      </c>
      <c r="J445" s="23">
        <v>61970</v>
      </c>
      <c r="K445" s="23">
        <v>0</v>
      </c>
      <c r="L445" s="23">
        <v>61970</v>
      </c>
      <c r="M445" s="23">
        <v>0</v>
      </c>
    </row>
    <row r="446" spans="1:13" x14ac:dyDescent="0.2">
      <c r="A446" s="22" t="s">
        <v>1731</v>
      </c>
      <c r="B446" s="20" t="s">
        <v>1732</v>
      </c>
      <c r="C446" s="60" t="s">
        <v>520</v>
      </c>
      <c r="D446" s="20" t="s">
        <v>642</v>
      </c>
      <c r="E446" s="20" t="s">
        <v>42</v>
      </c>
      <c r="F446" s="61">
        <v>45370</v>
      </c>
      <c r="G446" s="61">
        <v>45370</v>
      </c>
      <c r="H446" s="20" t="s">
        <v>482</v>
      </c>
      <c r="I446" s="62" t="s">
        <v>643</v>
      </c>
      <c r="J446" s="23">
        <v>731244</v>
      </c>
      <c r="K446" s="23">
        <v>0</v>
      </c>
      <c r="L446" s="23">
        <v>83435</v>
      </c>
      <c r="M446" s="23">
        <v>647809</v>
      </c>
    </row>
    <row r="447" spans="1:13" x14ac:dyDescent="0.2">
      <c r="A447" s="22" t="s">
        <v>1733</v>
      </c>
      <c r="B447" s="20" t="s">
        <v>1734</v>
      </c>
      <c r="C447" s="60" t="s">
        <v>520</v>
      </c>
      <c r="D447" s="20" t="s">
        <v>648</v>
      </c>
      <c r="E447" s="20" t="s">
        <v>54</v>
      </c>
      <c r="F447" s="61">
        <v>45373</v>
      </c>
      <c r="G447" s="61">
        <v>45373</v>
      </c>
      <c r="H447" s="20" t="s">
        <v>482</v>
      </c>
      <c r="I447" s="62" t="s">
        <v>676</v>
      </c>
      <c r="J447" s="23">
        <v>92583</v>
      </c>
      <c r="K447" s="23">
        <v>0</v>
      </c>
      <c r="L447" s="23">
        <v>92583</v>
      </c>
      <c r="M447" s="23">
        <v>0</v>
      </c>
    </row>
    <row r="448" spans="1:13" x14ac:dyDescent="0.2">
      <c r="A448" s="22" t="s">
        <v>1745</v>
      </c>
      <c r="B448" s="20" t="s">
        <v>1734</v>
      </c>
      <c r="C448" s="60" t="s">
        <v>520</v>
      </c>
      <c r="D448" s="20" t="s">
        <v>648</v>
      </c>
      <c r="E448" s="20" t="s">
        <v>54</v>
      </c>
      <c r="F448" s="61">
        <v>45427</v>
      </c>
      <c r="G448" s="61">
        <v>45427</v>
      </c>
      <c r="H448" s="20" t="s">
        <v>482</v>
      </c>
      <c r="I448" s="62" t="s">
        <v>676</v>
      </c>
      <c r="J448" s="23">
        <v>92583</v>
      </c>
      <c r="K448" s="23">
        <v>0</v>
      </c>
      <c r="L448" s="23">
        <v>92583</v>
      </c>
      <c r="M448" s="23">
        <v>0</v>
      </c>
    </row>
    <row r="449" spans="1:13" x14ac:dyDescent="0.2">
      <c r="A449" s="22" t="s">
        <v>1746</v>
      </c>
      <c r="B449" s="20" t="s">
        <v>1736</v>
      </c>
      <c r="C449" s="60" t="s">
        <v>520</v>
      </c>
      <c r="D449" s="20" t="s">
        <v>648</v>
      </c>
      <c r="E449" s="20" t="s">
        <v>54</v>
      </c>
      <c r="F449" s="61">
        <v>45460</v>
      </c>
      <c r="G449" s="61">
        <v>45460</v>
      </c>
      <c r="H449" s="20" t="s">
        <v>482</v>
      </c>
      <c r="I449" s="62" t="s">
        <v>676</v>
      </c>
      <c r="J449" s="23">
        <v>51744</v>
      </c>
      <c r="K449" s="23">
        <v>0</v>
      </c>
      <c r="L449" s="23">
        <v>51744</v>
      </c>
      <c r="M449" s="23">
        <v>0</v>
      </c>
    </row>
    <row r="450" spans="1:13" x14ac:dyDescent="0.2">
      <c r="A450" s="22" t="s">
        <v>1747</v>
      </c>
      <c r="B450" s="20" t="s">
        <v>1748</v>
      </c>
      <c r="C450" s="60" t="s">
        <v>520</v>
      </c>
      <c r="D450" s="20" t="s">
        <v>648</v>
      </c>
      <c r="E450" s="20" t="s">
        <v>54</v>
      </c>
      <c r="F450" s="61">
        <v>45460</v>
      </c>
      <c r="G450" s="61">
        <v>45460</v>
      </c>
      <c r="H450" s="20" t="s">
        <v>482</v>
      </c>
      <c r="I450" s="62" t="s">
        <v>676</v>
      </c>
      <c r="J450" s="23">
        <v>80416</v>
      </c>
      <c r="K450" s="23">
        <v>0</v>
      </c>
      <c r="L450" s="23">
        <v>80416</v>
      </c>
      <c r="M450" s="23">
        <v>0</v>
      </c>
    </row>
    <row r="451" spans="1:13" x14ac:dyDescent="0.2">
      <c r="A451" s="22" t="s">
        <v>1735</v>
      </c>
      <c r="B451" s="20" t="s">
        <v>1736</v>
      </c>
      <c r="C451" s="60" t="s">
        <v>520</v>
      </c>
      <c r="D451" s="20" t="s">
        <v>648</v>
      </c>
      <c r="E451" s="20" t="s">
        <v>54</v>
      </c>
      <c r="F451" s="61">
        <v>45401</v>
      </c>
      <c r="G451" s="61">
        <v>45401</v>
      </c>
      <c r="H451" s="20" t="s">
        <v>482</v>
      </c>
      <c r="I451" s="62" t="s">
        <v>676</v>
      </c>
      <c r="J451" s="23">
        <v>51744</v>
      </c>
      <c r="K451" s="23">
        <v>0</v>
      </c>
      <c r="L451" s="23">
        <v>51744</v>
      </c>
      <c r="M451" s="23">
        <v>0</v>
      </c>
    </row>
    <row r="452" spans="1:13" x14ac:dyDescent="0.2">
      <c r="A452" s="22" t="s">
        <v>1749</v>
      </c>
      <c r="B452" s="20" t="s">
        <v>1736</v>
      </c>
      <c r="C452" s="60" t="s">
        <v>520</v>
      </c>
      <c r="D452" s="20" t="s">
        <v>648</v>
      </c>
      <c r="E452" s="20" t="s">
        <v>54</v>
      </c>
      <c r="F452" s="61">
        <v>45460</v>
      </c>
      <c r="G452" s="61">
        <v>45460</v>
      </c>
      <c r="H452" s="20" t="s">
        <v>482</v>
      </c>
      <c r="I452" s="62" t="s">
        <v>676</v>
      </c>
      <c r="J452" s="23">
        <v>51744</v>
      </c>
      <c r="K452" s="23">
        <v>0</v>
      </c>
      <c r="L452" s="23">
        <v>51744</v>
      </c>
      <c r="M452" s="23">
        <v>0</v>
      </c>
    </row>
    <row r="453" spans="1:13" x14ac:dyDescent="0.2">
      <c r="A453" s="22" t="s">
        <v>1750</v>
      </c>
      <c r="B453" s="20" t="s">
        <v>1736</v>
      </c>
      <c r="C453" s="60" t="s">
        <v>520</v>
      </c>
      <c r="D453" s="20" t="s">
        <v>648</v>
      </c>
      <c r="E453" s="20" t="s">
        <v>54</v>
      </c>
      <c r="F453" s="61">
        <v>45460</v>
      </c>
      <c r="G453" s="61">
        <v>45460</v>
      </c>
      <c r="H453" s="20" t="s">
        <v>482</v>
      </c>
      <c r="I453" s="62" t="s">
        <v>676</v>
      </c>
      <c r="J453" s="23">
        <v>51744</v>
      </c>
      <c r="K453" s="23">
        <v>0</v>
      </c>
      <c r="L453" s="23">
        <v>51744</v>
      </c>
      <c r="M453" s="23">
        <v>0</v>
      </c>
    </row>
    <row r="454" spans="1:13" x14ac:dyDescent="0.2">
      <c r="A454" s="22" t="s">
        <v>1751</v>
      </c>
      <c r="B454" s="20" t="s">
        <v>1736</v>
      </c>
      <c r="C454" s="60" t="s">
        <v>520</v>
      </c>
      <c r="D454" s="20" t="s">
        <v>648</v>
      </c>
      <c r="E454" s="20" t="s">
        <v>54</v>
      </c>
      <c r="F454" s="61">
        <v>45460</v>
      </c>
      <c r="G454" s="61">
        <v>45460</v>
      </c>
      <c r="H454" s="20" t="s">
        <v>482</v>
      </c>
      <c r="I454" s="62" t="s">
        <v>676</v>
      </c>
      <c r="J454" s="23">
        <v>51744</v>
      </c>
      <c r="K454" s="23">
        <v>0</v>
      </c>
      <c r="L454" s="23">
        <v>51744</v>
      </c>
      <c r="M454" s="23">
        <v>0</v>
      </c>
    </row>
    <row r="455" spans="1:13" x14ac:dyDescent="0.2">
      <c r="A455" s="22" t="s">
        <v>1752</v>
      </c>
      <c r="B455" s="20" t="s">
        <v>1736</v>
      </c>
      <c r="C455" s="60" t="s">
        <v>520</v>
      </c>
      <c r="D455" s="20" t="s">
        <v>648</v>
      </c>
      <c r="E455" s="20" t="s">
        <v>54</v>
      </c>
      <c r="F455" s="61">
        <v>45460</v>
      </c>
      <c r="G455" s="61">
        <v>45460</v>
      </c>
      <c r="H455" s="20" t="s">
        <v>482</v>
      </c>
      <c r="I455" s="62" t="s">
        <v>676</v>
      </c>
      <c r="J455" s="23">
        <v>51744</v>
      </c>
      <c r="K455" s="23">
        <v>0</v>
      </c>
      <c r="L455" s="23">
        <v>51744</v>
      </c>
      <c r="M455" s="23">
        <v>0</v>
      </c>
    </row>
    <row r="456" spans="1:13" x14ac:dyDescent="0.2">
      <c r="A456" s="22" t="s">
        <v>1737</v>
      </c>
      <c r="B456" s="20" t="s">
        <v>1736</v>
      </c>
      <c r="C456" s="60" t="s">
        <v>520</v>
      </c>
      <c r="D456" s="20" t="s">
        <v>648</v>
      </c>
      <c r="E456" s="20" t="s">
        <v>54</v>
      </c>
      <c r="F456" s="61">
        <v>45401</v>
      </c>
      <c r="G456" s="61">
        <v>45401</v>
      </c>
      <c r="H456" s="20" t="s">
        <v>482</v>
      </c>
      <c r="I456" s="62" t="s">
        <v>676</v>
      </c>
      <c r="J456" s="23">
        <v>51744</v>
      </c>
      <c r="K456" s="23">
        <v>0</v>
      </c>
      <c r="L456" s="23">
        <v>51744</v>
      </c>
      <c r="M456" s="23">
        <v>0</v>
      </c>
    </row>
    <row r="457" spans="1:13" x14ac:dyDescent="0.2">
      <c r="A457" s="22" t="s">
        <v>1738</v>
      </c>
      <c r="B457" s="20" t="s">
        <v>1736</v>
      </c>
      <c r="C457" s="60" t="s">
        <v>520</v>
      </c>
      <c r="D457" s="20" t="s">
        <v>648</v>
      </c>
      <c r="E457" s="20" t="s">
        <v>54</v>
      </c>
      <c r="F457" s="61">
        <v>45401</v>
      </c>
      <c r="G457" s="61">
        <v>45401</v>
      </c>
      <c r="H457" s="20" t="s">
        <v>482</v>
      </c>
      <c r="I457" s="62" t="s">
        <v>676</v>
      </c>
      <c r="J457" s="23">
        <v>51744</v>
      </c>
      <c r="K457" s="23">
        <v>0</v>
      </c>
      <c r="L457" s="23">
        <v>51744</v>
      </c>
      <c r="M457" s="23">
        <v>0</v>
      </c>
    </row>
    <row r="458" spans="1:13" x14ac:dyDescent="0.2">
      <c r="A458" s="22" t="s">
        <v>1739</v>
      </c>
      <c r="B458" s="20" t="s">
        <v>1736</v>
      </c>
      <c r="C458" s="60" t="s">
        <v>520</v>
      </c>
      <c r="D458" s="20" t="s">
        <v>648</v>
      </c>
      <c r="E458" s="20" t="s">
        <v>54</v>
      </c>
      <c r="F458" s="61">
        <v>45401</v>
      </c>
      <c r="G458" s="61">
        <v>45401</v>
      </c>
      <c r="H458" s="20" t="s">
        <v>482</v>
      </c>
      <c r="I458" s="62" t="s">
        <v>676</v>
      </c>
      <c r="J458" s="23">
        <v>51744</v>
      </c>
      <c r="K458" s="23">
        <v>0</v>
      </c>
      <c r="L458" s="23">
        <v>51744</v>
      </c>
      <c r="M458" s="23">
        <v>0</v>
      </c>
    </row>
    <row r="459" spans="1:13" x14ac:dyDescent="0.2">
      <c r="A459" s="22" t="s">
        <v>1740</v>
      </c>
      <c r="B459" s="20" t="s">
        <v>1736</v>
      </c>
      <c r="C459" s="60" t="s">
        <v>520</v>
      </c>
      <c r="D459" s="20" t="s">
        <v>648</v>
      </c>
      <c r="E459" s="20" t="s">
        <v>54</v>
      </c>
      <c r="F459" s="61">
        <v>45401</v>
      </c>
      <c r="G459" s="61">
        <v>45401</v>
      </c>
      <c r="H459" s="20" t="s">
        <v>482</v>
      </c>
      <c r="I459" s="62" t="s">
        <v>676</v>
      </c>
      <c r="J459" s="23">
        <v>51744</v>
      </c>
      <c r="K459" s="23">
        <v>0</v>
      </c>
      <c r="L459" s="23">
        <v>51744</v>
      </c>
      <c r="M459" s="23">
        <v>0</v>
      </c>
    </row>
    <row r="460" spans="1:13" x14ac:dyDescent="0.2">
      <c r="A460" s="22" t="s">
        <v>1753</v>
      </c>
      <c r="B460" s="20" t="s">
        <v>1748</v>
      </c>
      <c r="C460" s="60" t="s">
        <v>520</v>
      </c>
      <c r="D460" s="20" t="s">
        <v>648</v>
      </c>
      <c r="E460" s="20" t="s">
        <v>54</v>
      </c>
      <c r="F460" s="61">
        <v>45460</v>
      </c>
      <c r="G460" s="61">
        <v>45460</v>
      </c>
      <c r="H460" s="20" t="s">
        <v>482</v>
      </c>
      <c r="I460" s="62" t="s">
        <v>676</v>
      </c>
      <c r="J460" s="23">
        <v>80416</v>
      </c>
      <c r="K460" s="23">
        <v>0</v>
      </c>
      <c r="L460" s="23">
        <v>80416</v>
      </c>
      <c r="M460" s="23">
        <v>0</v>
      </c>
    </row>
    <row r="461" spans="1:13" x14ac:dyDescent="0.2">
      <c r="A461" s="22" t="s">
        <v>1754</v>
      </c>
      <c r="B461" s="20" t="s">
        <v>1748</v>
      </c>
      <c r="C461" s="60" t="s">
        <v>520</v>
      </c>
      <c r="D461" s="20" t="s">
        <v>648</v>
      </c>
      <c r="E461" s="20" t="s">
        <v>54</v>
      </c>
      <c r="F461" s="61">
        <v>45460</v>
      </c>
      <c r="G461" s="61">
        <v>45460</v>
      </c>
      <c r="H461" s="20" t="s">
        <v>482</v>
      </c>
      <c r="I461" s="62" t="s">
        <v>676</v>
      </c>
      <c r="J461" s="23">
        <v>80416</v>
      </c>
      <c r="K461" s="23">
        <v>0</v>
      </c>
      <c r="L461" s="23">
        <v>80416</v>
      </c>
      <c r="M461" s="23">
        <v>0</v>
      </c>
    </row>
    <row r="462" spans="1:13" x14ac:dyDescent="0.2">
      <c r="A462" s="22" t="s">
        <v>1741</v>
      </c>
      <c r="B462" s="20" t="s">
        <v>1742</v>
      </c>
      <c r="C462" s="60" t="s">
        <v>520</v>
      </c>
      <c r="D462" s="20" t="s">
        <v>648</v>
      </c>
      <c r="E462" s="20" t="s">
        <v>54</v>
      </c>
      <c r="F462" s="61">
        <v>45401</v>
      </c>
      <c r="G462" s="61">
        <v>45401</v>
      </c>
      <c r="H462" s="20" t="s">
        <v>482</v>
      </c>
      <c r="I462" s="62" t="s">
        <v>676</v>
      </c>
      <c r="J462" s="23">
        <v>34464</v>
      </c>
      <c r="K462" s="23">
        <v>0</v>
      </c>
      <c r="L462" s="23">
        <v>34464</v>
      </c>
      <c r="M462" s="23">
        <v>0</v>
      </c>
    </row>
    <row r="463" spans="1:13" x14ac:dyDescent="0.2">
      <c r="A463" s="22" t="s">
        <v>1743</v>
      </c>
      <c r="B463" s="20" t="s">
        <v>1742</v>
      </c>
      <c r="C463" s="60" t="s">
        <v>520</v>
      </c>
      <c r="D463" s="20" t="s">
        <v>648</v>
      </c>
      <c r="E463" s="20" t="s">
        <v>54</v>
      </c>
      <c r="F463" s="61">
        <v>45401</v>
      </c>
      <c r="G463" s="61">
        <v>45401</v>
      </c>
      <c r="H463" s="20" t="s">
        <v>482</v>
      </c>
      <c r="I463" s="62" t="s">
        <v>676</v>
      </c>
      <c r="J463" s="23">
        <v>34464</v>
      </c>
      <c r="K463" s="23">
        <v>0</v>
      </c>
      <c r="L463" s="23">
        <v>34464</v>
      </c>
      <c r="M463" s="23">
        <v>0</v>
      </c>
    </row>
    <row r="464" spans="1:13" x14ac:dyDescent="0.2">
      <c r="A464" s="22" t="s">
        <v>1744</v>
      </c>
      <c r="B464" s="20" t="s">
        <v>1742</v>
      </c>
      <c r="C464" s="60" t="s">
        <v>520</v>
      </c>
      <c r="D464" s="20" t="s">
        <v>648</v>
      </c>
      <c r="E464" s="20" t="s">
        <v>54</v>
      </c>
      <c r="F464" s="61">
        <v>45401</v>
      </c>
      <c r="G464" s="61">
        <v>45401</v>
      </c>
      <c r="H464" s="20" t="s">
        <v>482</v>
      </c>
      <c r="I464" s="62" t="s">
        <v>676</v>
      </c>
      <c r="J464" s="23">
        <v>34464</v>
      </c>
      <c r="K464" s="23">
        <v>0</v>
      </c>
      <c r="L464" s="23">
        <v>34464</v>
      </c>
      <c r="M464" s="23">
        <v>0</v>
      </c>
    </row>
    <row r="465" spans="1:13" x14ac:dyDescent="0.2">
      <c r="A465" s="22" t="s">
        <v>1755</v>
      </c>
      <c r="B465" s="20" t="s">
        <v>1756</v>
      </c>
      <c r="C465" s="60" t="s">
        <v>520</v>
      </c>
      <c r="D465" s="20" t="s">
        <v>648</v>
      </c>
      <c r="E465" s="20" t="s">
        <v>54</v>
      </c>
      <c r="F465" s="61">
        <v>45505</v>
      </c>
      <c r="G465" s="61">
        <v>45505</v>
      </c>
      <c r="H465" s="20" t="s">
        <v>482</v>
      </c>
      <c r="I465" s="62" t="s">
        <v>676</v>
      </c>
      <c r="J465" s="23">
        <v>71080</v>
      </c>
      <c r="K465" s="23">
        <v>0</v>
      </c>
      <c r="L465" s="23">
        <v>71080</v>
      </c>
      <c r="M465" s="23">
        <v>0</v>
      </c>
    </row>
    <row r="466" spans="1:13" x14ac:dyDescent="0.2">
      <c r="A466" s="22" t="s">
        <v>1769</v>
      </c>
      <c r="B466" s="20" t="s">
        <v>1734</v>
      </c>
      <c r="C466" s="60" t="s">
        <v>520</v>
      </c>
      <c r="D466" s="20" t="s">
        <v>648</v>
      </c>
      <c r="E466" s="20" t="s">
        <v>54</v>
      </c>
      <c r="F466" s="61">
        <v>45603</v>
      </c>
      <c r="G466" s="61">
        <v>45603</v>
      </c>
      <c r="H466" s="20" t="s">
        <v>482</v>
      </c>
      <c r="I466" s="62" t="s">
        <v>676</v>
      </c>
      <c r="J466" s="23">
        <v>91313</v>
      </c>
      <c r="K466" s="23">
        <v>0</v>
      </c>
      <c r="L466" s="23">
        <v>91313</v>
      </c>
      <c r="M466" s="23">
        <v>0</v>
      </c>
    </row>
    <row r="467" spans="1:13" x14ac:dyDescent="0.2">
      <c r="A467" s="22" t="s">
        <v>1770</v>
      </c>
      <c r="B467" s="20" t="s">
        <v>1771</v>
      </c>
      <c r="C467" s="60" t="s">
        <v>520</v>
      </c>
      <c r="D467" s="20" t="s">
        <v>648</v>
      </c>
      <c r="E467" s="20" t="s">
        <v>54</v>
      </c>
      <c r="F467" s="61">
        <v>45615</v>
      </c>
      <c r="G467" s="61">
        <v>45615</v>
      </c>
      <c r="H467" s="20" t="s">
        <v>482</v>
      </c>
      <c r="I467" s="62" t="s">
        <v>676</v>
      </c>
      <c r="J467" s="23">
        <v>100470</v>
      </c>
      <c r="K467" s="23">
        <v>0</v>
      </c>
      <c r="L467" s="23">
        <v>100470</v>
      </c>
      <c r="M467" s="23">
        <v>0</v>
      </c>
    </row>
    <row r="468" spans="1:13" x14ac:dyDescent="0.2">
      <c r="A468" s="22" t="s">
        <v>1772</v>
      </c>
      <c r="B468" s="20" t="s">
        <v>1773</v>
      </c>
      <c r="C468" s="60" t="s">
        <v>520</v>
      </c>
      <c r="D468" s="20" t="s">
        <v>1144</v>
      </c>
      <c r="E468" s="20" t="s">
        <v>44</v>
      </c>
      <c r="F468" s="61">
        <v>45621</v>
      </c>
      <c r="G468" s="61">
        <v>45621</v>
      </c>
      <c r="H468" s="20" t="s">
        <v>482</v>
      </c>
      <c r="I468" s="62" t="s">
        <v>1145</v>
      </c>
      <c r="J468" s="23">
        <v>812775</v>
      </c>
      <c r="K468" s="23">
        <v>0</v>
      </c>
      <c r="L468" s="23">
        <v>27115</v>
      </c>
      <c r="M468" s="23">
        <v>785660</v>
      </c>
    </row>
    <row r="469" spans="1:13" x14ac:dyDescent="0.2">
      <c r="A469" s="22" t="s">
        <v>1774</v>
      </c>
      <c r="B469" s="20" t="s">
        <v>1775</v>
      </c>
      <c r="C469" s="60" t="s">
        <v>520</v>
      </c>
      <c r="D469" s="20" t="s">
        <v>648</v>
      </c>
      <c r="E469" s="20" t="s">
        <v>54</v>
      </c>
      <c r="F469" s="61">
        <v>45643</v>
      </c>
      <c r="G469" s="61">
        <v>45643</v>
      </c>
      <c r="H469" s="20" t="s">
        <v>482</v>
      </c>
      <c r="I469" s="62" t="s">
        <v>676</v>
      </c>
      <c r="J469" s="23">
        <v>113890</v>
      </c>
      <c r="K469" s="23">
        <v>0</v>
      </c>
      <c r="L469" s="23">
        <v>113890</v>
      </c>
      <c r="M469" s="23">
        <v>0</v>
      </c>
    </row>
    <row r="470" spans="1:13" x14ac:dyDescent="0.2">
      <c r="A470" s="22" t="s">
        <v>1757</v>
      </c>
      <c r="B470" s="20" t="s">
        <v>1758</v>
      </c>
      <c r="C470" s="60" t="s">
        <v>520</v>
      </c>
      <c r="D470" s="20" t="s">
        <v>548</v>
      </c>
      <c r="E470" s="20" t="s">
        <v>48</v>
      </c>
      <c r="F470" s="61">
        <v>45511</v>
      </c>
      <c r="G470" s="61">
        <v>45511</v>
      </c>
      <c r="H470" s="20" t="s">
        <v>482</v>
      </c>
      <c r="I470" s="62" t="s">
        <v>522</v>
      </c>
      <c r="J470" s="23">
        <v>5975000</v>
      </c>
      <c r="K470" s="23">
        <v>0</v>
      </c>
      <c r="L470" s="23">
        <v>215982</v>
      </c>
      <c r="M470" s="23">
        <v>5759018</v>
      </c>
    </row>
    <row r="471" spans="1:13" x14ac:dyDescent="0.2">
      <c r="A471" s="22" t="s">
        <v>1759</v>
      </c>
      <c r="B471" s="20" t="s">
        <v>1758</v>
      </c>
      <c r="C471" s="60" t="s">
        <v>520</v>
      </c>
      <c r="D471" s="20" t="s">
        <v>548</v>
      </c>
      <c r="E471" s="20" t="s">
        <v>48</v>
      </c>
      <c r="F471" s="61">
        <v>45511</v>
      </c>
      <c r="G471" s="61">
        <v>45511</v>
      </c>
      <c r="H471" s="20" t="s">
        <v>482</v>
      </c>
      <c r="I471" s="62" t="s">
        <v>522</v>
      </c>
      <c r="J471" s="23">
        <v>5975000</v>
      </c>
      <c r="K471" s="23">
        <v>0</v>
      </c>
      <c r="L471" s="23">
        <v>215982</v>
      </c>
      <c r="M471" s="23">
        <v>5759018</v>
      </c>
    </row>
    <row r="472" spans="1:13" x14ac:dyDescent="0.2">
      <c r="A472" s="22" t="s">
        <v>1760</v>
      </c>
      <c r="B472" s="20" t="s">
        <v>1761</v>
      </c>
      <c r="C472" s="60" t="s">
        <v>520</v>
      </c>
      <c r="D472" s="20" t="s">
        <v>648</v>
      </c>
      <c r="E472" s="20" t="s">
        <v>54</v>
      </c>
      <c r="F472" s="61">
        <v>45511</v>
      </c>
      <c r="G472" s="61">
        <v>45511</v>
      </c>
      <c r="H472" s="20" t="s">
        <v>482</v>
      </c>
      <c r="I472" s="62" t="s">
        <v>676</v>
      </c>
      <c r="J472" s="23">
        <v>190500</v>
      </c>
      <c r="K472" s="23">
        <v>0</v>
      </c>
      <c r="L472" s="23">
        <v>190500</v>
      </c>
      <c r="M472" s="23">
        <v>0</v>
      </c>
    </row>
    <row r="473" spans="1:13" x14ac:dyDescent="0.2">
      <c r="A473" s="22" t="s">
        <v>1762</v>
      </c>
      <c r="B473" s="20" t="s">
        <v>1761</v>
      </c>
      <c r="C473" s="60" t="s">
        <v>520</v>
      </c>
      <c r="D473" s="20" t="s">
        <v>648</v>
      </c>
      <c r="E473" s="20" t="s">
        <v>54</v>
      </c>
      <c r="F473" s="61">
        <v>45511</v>
      </c>
      <c r="G473" s="61">
        <v>45511</v>
      </c>
      <c r="H473" s="20" t="s">
        <v>482</v>
      </c>
      <c r="I473" s="62" t="s">
        <v>676</v>
      </c>
      <c r="J473" s="23">
        <v>190500</v>
      </c>
      <c r="K473" s="23">
        <v>0</v>
      </c>
      <c r="L473" s="23">
        <v>190500</v>
      </c>
      <c r="M473" s="23">
        <v>0</v>
      </c>
    </row>
    <row r="474" spans="1:13" x14ac:dyDescent="0.2">
      <c r="A474" s="22" t="s">
        <v>1763</v>
      </c>
      <c r="B474" s="20" t="s">
        <v>1761</v>
      </c>
      <c r="C474" s="60" t="s">
        <v>520</v>
      </c>
      <c r="D474" s="20" t="s">
        <v>648</v>
      </c>
      <c r="E474" s="20" t="s">
        <v>54</v>
      </c>
      <c r="F474" s="61">
        <v>45511</v>
      </c>
      <c r="G474" s="61">
        <v>45511</v>
      </c>
      <c r="H474" s="20" t="s">
        <v>482</v>
      </c>
      <c r="I474" s="62" t="s">
        <v>676</v>
      </c>
      <c r="J474" s="23">
        <v>190500</v>
      </c>
      <c r="K474" s="23">
        <v>0</v>
      </c>
      <c r="L474" s="23">
        <v>190500</v>
      </c>
      <c r="M474" s="23">
        <v>0</v>
      </c>
    </row>
    <row r="475" spans="1:13" x14ac:dyDescent="0.2">
      <c r="A475" s="22" t="s">
        <v>1764</v>
      </c>
      <c r="B475" s="20" t="s">
        <v>1761</v>
      </c>
      <c r="C475" s="60" t="s">
        <v>520</v>
      </c>
      <c r="D475" s="20" t="s">
        <v>648</v>
      </c>
      <c r="E475" s="20" t="s">
        <v>54</v>
      </c>
      <c r="F475" s="61">
        <v>45511</v>
      </c>
      <c r="G475" s="61">
        <v>45511</v>
      </c>
      <c r="H475" s="20" t="s">
        <v>482</v>
      </c>
      <c r="I475" s="62" t="s">
        <v>676</v>
      </c>
      <c r="J475" s="23">
        <v>190500</v>
      </c>
      <c r="K475" s="23">
        <v>0</v>
      </c>
      <c r="L475" s="23">
        <v>190500</v>
      </c>
      <c r="M475" s="23">
        <v>0</v>
      </c>
    </row>
    <row r="476" spans="1:13" x14ac:dyDescent="0.2">
      <c r="A476" s="22" t="s">
        <v>1765</v>
      </c>
      <c r="B476" s="20" t="s">
        <v>1761</v>
      </c>
      <c r="C476" s="60" t="s">
        <v>520</v>
      </c>
      <c r="D476" s="20" t="s">
        <v>648</v>
      </c>
      <c r="E476" s="20" t="s">
        <v>54</v>
      </c>
      <c r="F476" s="61">
        <v>45511</v>
      </c>
      <c r="G476" s="61">
        <v>45511</v>
      </c>
      <c r="H476" s="20" t="s">
        <v>482</v>
      </c>
      <c r="I476" s="62" t="s">
        <v>676</v>
      </c>
      <c r="J476" s="23">
        <v>190500</v>
      </c>
      <c r="K476" s="23">
        <v>0</v>
      </c>
      <c r="L476" s="23">
        <v>190500</v>
      </c>
      <c r="M476" s="23">
        <v>0</v>
      </c>
    </row>
    <row r="477" spans="1:13" x14ac:dyDescent="0.2">
      <c r="A477" s="22" t="s">
        <v>1766</v>
      </c>
      <c r="B477" s="20" t="s">
        <v>1761</v>
      </c>
      <c r="C477" s="60" t="s">
        <v>520</v>
      </c>
      <c r="D477" s="20" t="s">
        <v>648</v>
      </c>
      <c r="E477" s="20" t="s">
        <v>54</v>
      </c>
      <c r="F477" s="61">
        <v>45511</v>
      </c>
      <c r="G477" s="61">
        <v>45511</v>
      </c>
      <c r="H477" s="20" t="s">
        <v>482</v>
      </c>
      <c r="I477" s="62" t="s">
        <v>676</v>
      </c>
      <c r="J477" s="23">
        <v>190500</v>
      </c>
      <c r="K477" s="23">
        <v>0</v>
      </c>
      <c r="L477" s="23">
        <v>190500</v>
      </c>
      <c r="M477" s="23">
        <v>0</v>
      </c>
    </row>
    <row r="478" spans="1:13" x14ac:dyDescent="0.2">
      <c r="A478" s="22" t="s">
        <v>1767</v>
      </c>
      <c r="B478" s="20" t="s">
        <v>1761</v>
      </c>
      <c r="C478" s="60" t="s">
        <v>520</v>
      </c>
      <c r="D478" s="20" t="s">
        <v>648</v>
      </c>
      <c r="E478" s="20" t="s">
        <v>54</v>
      </c>
      <c r="F478" s="61">
        <v>45511</v>
      </c>
      <c r="G478" s="61">
        <v>45511</v>
      </c>
      <c r="H478" s="20" t="s">
        <v>482</v>
      </c>
      <c r="I478" s="62" t="s">
        <v>676</v>
      </c>
      <c r="J478" s="23">
        <v>190500</v>
      </c>
      <c r="K478" s="23">
        <v>0</v>
      </c>
      <c r="L478" s="23">
        <v>190500</v>
      </c>
      <c r="M478" s="23">
        <v>0</v>
      </c>
    </row>
    <row r="479" spans="1:13" x14ac:dyDescent="0.2">
      <c r="A479" s="22" t="s">
        <v>1768</v>
      </c>
      <c r="B479" s="20" t="s">
        <v>1761</v>
      </c>
      <c r="C479" s="60" t="s">
        <v>520</v>
      </c>
      <c r="D479" s="20" t="s">
        <v>648</v>
      </c>
      <c r="E479" s="20" t="s">
        <v>54</v>
      </c>
      <c r="F479" s="61">
        <v>45511</v>
      </c>
      <c r="G479" s="61">
        <v>45511</v>
      </c>
      <c r="H479" s="20" t="s">
        <v>482</v>
      </c>
      <c r="I479" s="62" t="s">
        <v>676</v>
      </c>
      <c r="J479" s="23">
        <v>190500</v>
      </c>
      <c r="K479" s="23">
        <v>0</v>
      </c>
      <c r="L479" s="23">
        <v>190500</v>
      </c>
      <c r="M479" s="23">
        <v>0</v>
      </c>
    </row>
    <row r="480" spans="1:13" x14ac:dyDescent="0.2">
      <c r="A480" s="22" t="s">
        <v>1283</v>
      </c>
      <c r="B480" s="20" t="s">
        <v>1284</v>
      </c>
      <c r="C480" s="60" t="s">
        <v>520</v>
      </c>
      <c r="D480" s="20" t="s">
        <v>548</v>
      </c>
      <c r="E480" s="20" t="s">
        <v>48</v>
      </c>
      <c r="F480" s="61">
        <v>40523</v>
      </c>
      <c r="G480" s="61">
        <v>40523</v>
      </c>
      <c r="H480" s="20" t="s">
        <v>482</v>
      </c>
      <c r="I480" s="62" t="s">
        <v>522</v>
      </c>
      <c r="J480" s="23">
        <v>32000</v>
      </c>
      <c r="K480" s="23">
        <v>0</v>
      </c>
      <c r="L480" s="23">
        <v>28828</v>
      </c>
      <c r="M480" s="23">
        <v>3172</v>
      </c>
    </row>
    <row r="481" spans="1:13" x14ac:dyDescent="0.2">
      <c r="A481" s="22" t="s">
        <v>1285</v>
      </c>
      <c r="B481" s="20" t="s">
        <v>1284</v>
      </c>
      <c r="C481" s="60" t="s">
        <v>520</v>
      </c>
      <c r="D481" s="20" t="s">
        <v>548</v>
      </c>
      <c r="E481" s="20" t="s">
        <v>48</v>
      </c>
      <c r="F481" s="61">
        <v>40523</v>
      </c>
      <c r="G481" s="61">
        <v>40523</v>
      </c>
      <c r="H481" s="20" t="s">
        <v>482</v>
      </c>
      <c r="I481" s="62" t="s">
        <v>522</v>
      </c>
      <c r="J481" s="23">
        <v>36500</v>
      </c>
      <c r="K481" s="23">
        <v>0</v>
      </c>
      <c r="L481" s="23">
        <v>32841</v>
      </c>
      <c r="M481" s="23">
        <v>3659</v>
      </c>
    </row>
    <row r="482" spans="1:13" x14ac:dyDescent="0.2">
      <c r="A482" s="22" t="s">
        <v>1286</v>
      </c>
      <c r="B482" s="20" t="s">
        <v>1284</v>
      </c>
      <c r="C482" s="60" t="s">
        <v>520</v>
      </c>
      <c r="D482" s="20" t="s">
        <v>548</v>
      </c>
      <c r="E482" s="20" t="s">
        <v>48</v>
      </c>
      <c r="F482" s="61">
        <v>40523</v>
      </c>
      <c r="G482" s="61">
        <v>40523</v>
      </c>
      <c r="H482" s="20" t="s">
        <v>482</v>
      </c>
      <c r="I482" s="62" t="s">
        <v>522</v>
      </c>
      <c r="J482" s="23">
        <v>32000</v>
      </c>
      <c r="K482" s="23">
        <v>0</v>
      </c>
      <c r="L482" s="23">
        <v>28828</v>
      </c>
      <c r="M482" s="23">
        <v>3172</v>
      </c>
    </row>
    <row r="483" spans="1:13" x14ac:dyDescent="0.2">
      <c r="A483" s="22" t="s">
        <v>1287</v>
      </c>
      <c r="B483" s="20" t="s">
        <v>1284</v>
      </c>
      <c r="C483" s="60" t="s">
        <v>520</v>
      </c>
      <c r="D483" s="20" t="s">
        <v>548</v>
      </c>
      <c r="E483" s="20" t="s">
        <v>48</v>
      </c>
      <c r="F483" s="61">
        <v>40523</v>
      </c>
      <c r="G483" s="61">
        <v>40523</v>
      </c>
      <c r="H483" s="20" t="s">
        <v>482</v>
      </c>
      <c r="I483" s="62" t="s">
        <v>522</v>
      </c>
      <c r="J483" s="23">
        <v>36500</v>
      </c>
      <c r="K483" s="23">
        <v>0</v>
      </c>
      <c r="L483" s="23">
        <v>32841</v>
      </c>
      <c r="M483" s="23">
        <v>3659</v>
      </c>
    </row>
    <row r="484" spans="1:13" x14ac:dyDescent="0.2">
      <c r="A484" s="22" t="s">
        <v>1288</v>
      </c>
      <c r="B484" s="20" t="s">
        <v>1289</v>
      </c>
      <c r="C484" s="60" t="s">
        <v>520</v>
      </c>
      <c r="D484" s="20" t="s">
        <v>548</v>
      </c>
      <c r="E484" s="20" t="s">
        <v>48</v>
      </c>
      <c r="F484" s="61">
        <v>39603</v>
      </c>
      <c r="G484" s="61">
        <v>39603</v>
      </c>
      <c r="H484" s="20" t="s">
        <v>482</v>
      </c>
      <c r="I484" s="62" t="s">
        <v>643</v>
      </c>
      <c r="J484" s="23">
        <v>53086</v>
      </c>
      <c r="K484" s="23">
        <v>0</v>
      </c>
      <c r="L484" s="23">
        <v>53086</v>
      </c>
      <c r="M484" s="23">
        <v>0</v>
      </c>
    </row>
    <row r="485" spans="1:13" x14ac:dyDescent="0.2">
      <c r="A485" s="22" t="s">
        <v>1290</v>
      </c>
      <c r="B485" s="20" t="s">
        <v>1291</v>
      </c>
      <c r="C485" s="60" t="s">
        <v>520</v>
      </c>
      <c r="D485" s="20" t="s">
        <v>548</v>
      </c>
      <c r="E485" s="20" t="s">
        <v>48</v>
      </c>
      <c r="F485" s="61">
        <v>39545</v>
      </c>
      <c r="G485" s="61">
        <v>39545</v>
      </c>
      <c r="H485" s="20" t="s">
        <v>482</v>
      </c>
      <c r="I485" s="62" t="s">
        <v>522</v>
      </c>
      <c r="J485" s="23">
        <v>189417</v>
      </c>
      <c r="K485" s="23">
        <v>0</v>
      </c>
      <c r="L485" s="23">
        <v>170477</v>
      </c>
      <c r="M485" s="23">
        <v>18940</v>
      </c>
    </row>
    <row r="486" spans="1:13" x14ac:dyDescent="0.2">
      <c r="A486" s="22" t="s">
        <v>1292</v>
      </c>
      <c r="B486" s="20" t="s">
        <v>1293</v>
      </c>
      <c r="C486" s="60" t="s">
        <v>520</v>
      </c>
      <c r="D486" s="20" t="s">
        <v>548</v>
      </c>
      <c r="E486" s="20" t="s">
        <v>48</v>
      </c>
      <c r="F486" s="61">
        <v>39572</v>
      </c>
      <c r="G486" s="61">
        <v>39572</v>
      </c>
      <c r="H486" s="20" t="s">
        <v>482</v>
      </c>
      <c r="I486" s="62" t="s">
        <v>522</v>
      </c>
      <c r="J486" s="23">
        <v>268175</v>
      </c>
      <c r="K486" s="23">
        <v>0</v>
      </c>
      <c r="L486" s="23">
        <v>241362</v>
      </c>
      <c r="M486" s="23">
        <v>26813</v>
      </c>
    </row>
    <row r="487" spans="1:13" x14ac:dyDescent="0.2">
      <c r="A487" s="22" t="s">
        <v>1294</v>
      </c>
      <c r="B487" s="20" t="s">
        <v>1295</v>
      </c>
      <c r="C487" s="60" t="s">
        <v>520</v>
      </c>
      <c r="D487" s="20" t="s">
        <v>548</v>
      </c>
      <c r="E487" s="20" t="s">
        <v>48</v>
      </c>
      <c r="F487" s="61">
        <v>38119</v>
      </c>
      <c r="G487" s="61">
        <v>38119</v>
      </c>
      <c r="H487" s="20" t="s">
        <v>482</v>
      </c>
      <c r="I487" s="62" t="s">
        <v>522</v>
      </c>
      <c r="J487" s="23">
        <v>0</v>
      </c>
      <c r="K487" s="23">
        <v>0</v>
      </c>
      <c r="L487" s="23">
        <v>0</v>
      </c>
      <c r="M487" s="23">
        <v>0</v>
      </c>
    </row>
    <row r="488" spans="1:13" x14ac:dyDescent="0.2">
      <c r="A488" s="22" t="s">
        <v>1296</v>
      </c>
      <c r="B488" s="20" t="s">
        <v>1297</v>
      </c>
      <c r="C488" s="60" t="s">
        <v>520</v>
      </c>
      <c r="D488" s="20" t="s">
        <v>548</v>
      </c>
      <c r="E488" s="20" t="s">
        <v>48</v>
      </c>
      <c r="F488" s="61">
        <v>38222</v>
      </c>
      <c r="G488" s="61">
        <v>38222</v>
      </c>
      <c r="H488" s="20" t="s">
        <v>482</v>
      </c>
      <c r="I488" s="62" t="s">
        <v>522</v>
      </c>
      <c r="J488" s="23">
        <v>0</v>
      </c>
      <c r="K488" s="23">
        <v>0</v>
      </c>
      <c r="L488" s="23">
        <v>0</v>
      </c>
      <c r="M488" s="23">
        <v>0</v>
      </c>
    </row>
    <row r="489" spans="1:13" x14ac:dyDescent="0.2">
      <c r="A489" s="22" t="s">
        <v>1298</v>
      </c>
      <c r="B489" s="20" t="s">
        <v>1299</v>
      </c>
      <c r="C489" s="60" t="s">
        <v>520</v>
      </c>
      <c r="D489" s="20" t="s">
        <v>548</v>
      </c>
      <c r="E489" s="20" t="s">
        <v>48</v>
      </c>
      <c r="F489" s="61">
        <v>29588</v>
      </c>
      <c r="G489" s="61">
        <v>29588</v>
      </c>
      <c r="H489" s="20" t="s">
        <v>482</v>
      </c>
      <c r="I489" s="62" t="s">
        <v>1300</v>
      </c>
      <c r="J489" s="23">
        <v>0</v>
      </c>
      <c r="K489" s="23">
        <v>0</v>
      </c>
      <c r="L489" s="23">
        <v>0</v>
      </c>
      <c r="M489" s="23">
        <v>0</v>
      </c>
    </row>
    <row r="490" spans="1:13" x14ac:dyDescent="0.2">
      <c r="A490" s="22" t="s">
        <v>1301</v>
      </c>
      <c r="B490" s="20" t="s">
        <v>1302</v>
      </c>
      <c r="C490" s="60" t="s">
        <v>520</v>
      </c>
      <c r="D490" s="20" t="s">
        <v>548</v>
      </c>
      <c r="E490" s="20" t="s">
        <v>48</v>
      </c>
      <c r="F490" s="61">
        <v>40162</v>
      </c>
      <c r="G490" s="61">
        <v>40162</v>
      </c>
      <c r="H490" s="20" t="s">
        <v>482</v>
      </c>
      <c r="I490" s="62" t="s">
        <v>522</v>
      </c>
      <c r="J490" s="23">
        <v>1295740</v>
      </c>
      <c r="K490" s="23">
        <v>0</v>
      </c>
      <c r="L490" s="23">
        <v>1166143</v>
      </c>
      <c r="M490" s="23">
        <v>129597</v>
      </c>
    </row>
    <row r="491" spans="1:13" x14ac:dyDescent="0.2">
      <c r="A491" s="22" t="s">
        <v>1303</v>
      </c>
      <c r="B491" s="20" t="s">
        <v>1304</v>
      </c>
      <c r="C491" s="60" t="s">
        <v>520</v>
      </c>
      <c r="D491" s="20" t="s">
        <v>548</v>
      </c>
      <c r="E491" s="20" t="s">
        <v>48</v>
      </c>
      <c r="F491" s="61">
        <v>38880</v>
      </c>
      <c r="G491" s="61">
        <v>38880</v>
      </c>
      <c r="H491" s="20" t="s">
        <v>482</v>
      </c>
      <c r="I491" s="62" t="s">
        <v>522</v>
      </c>
      <c r="J491" s="23">
        <v>183247</v>
      </c>
      <c r="K491" s="23">
        <v>0</v>
      </c>
      <c r="L491" s="23">
        <v>164954</v>
      </c>
      <c r="M491" s="23">
        <v>18293</v>
      </c>
    </row>
    <row r="492" spans="1:13" x14ac:dyDescent="0.2">
      <c r="A492" s="22" t="s">
        <v>1305</v>
      </c>
      <c r="B492" s="20" t="s">
        <v>1306</v>
      </c>
      <c r="C492" s="60" t="s">
        <v>520</v>
      </c>
      <c r="D492" s="20" t="s">
        <v>548</v>
      </c>
      <c r="E492" s="20" t="s">
        <v>48</v>
      </c>
      <c r="F492" s="61">
        <v>39041</v>
      </c>
      <c r="G492" s="61">
        <v>39041</v>
      </c>
      <c r="H492" s="20" t="s">
        <v>482</v>
      </c>
      <c r="I492" s="62" t="s">
        <v>522</v>
      </c>
      <c r="J492" s="23">
        <v>422282</v>
      </c>
      <c r="K492" s="23">
        <v>0</v>
      </c>
      <c r="L492" s="23">
        <v>380061</v>
      </c>
      <c r="M492" s="23">
        <v>42221</v>
      </c>
    </row>
    <row r="493" spans="1:13" x14ac:dyDescent="0.2">
      <c r="A493" s="22" t="s">
        <v>1307</v>
      </c>
      <c r="B493" s="20" t="s">
        <v>1308</v>
      </c>
      <c r="C493" s="60" t="s">
        <v>520</v>
      </c>
      <c r="D493" s="20" t="s">
        <v>548</v>
      </c>
      <c r="E493" s="20" t="s">
        <v>48</v>
      </c>
      <c r="F493" s="61">
        <v>38890</v>
      </c>
      <c r="G493" s="61">
        <v>38890</v>
      </c>
      <c r="H493" s="20" t="s">
        <v>482</v>
      </c>
      <c r="I493" s="62" t="s">
        <v>522</v>
      </c>
      <c r="J493" s="23">
        <v>186694</v>
      </c>
      <c r="K493" s="23">
        <v>0</v>
      </c>
      <c r="L493" s="23">
        <v>168014</v>
      </c>
      <c r="M493" s="23">
        <v>18680</v>
      </c>
    </row>
    <row r="494" spans="1:13" x14ac:dyDescent="0.2">
      <c r="A494" s="22" t="s">
        <v>1309</v>
      </c>
      <c r="B494" s="20" t="s">
        <v>1310</v>
      </c>
      <c r="C494" s="60" t="s">
        <v>520</v>
      </c>
      <c r="D494" s="20" t="s">
        <v>548</v>
      </c>
      <c r="E494" s="20" t="s">
        <v>48</v>
      </c>
      <c r="F494" s="61">
        <v>38880</v>
      </c>
      <c r="G494" s="61">
        <v>38880</v>
      </c>
      <c r="H494" s="20" t="s">
        <v>482</v>
      </c>
      <c r="I494" s="62" t="s">
        <v>522</v>
      </c>
      <c r="J494" s="23">
        <v>68761</v>
      </c>
      <c r="K494" s="23">
        <v>0</v>
      </c>
      <c r="L494" s="23">
        <v>61909</v>
      </c>
      <c r="M494" s="23">
        <v>6852</v>
      </c>
    </row>
    <row r="495" spans="1:13" x14ac:dyDescent="0.2">
      <c r="A495" s="22" t="s">
        <v>1311</v>
      </c>
      <c r="B495" s="20" t="s">
        <v>1312</v>
      </c>
      <c r="C495" s="60" t="s">
        <v>520</v>
      </c>
      <c r="D495" s="20" t="s">
        <v>548</v>
      </c>
      <c r="E495" s="20" t="s">
        <v>48</v>
      </c>
      <c r="F495" s="61">
        <v>38119</v>
      </c>
      <c r="G495" s="61">
        <v>38119</v>
      </c>
      <c r="H495" s="20" t="s">
        <v>482</v>
      </c>
      <c r="I495" s="62" t="s">
        <v>522</v>
      </c>
      <c r="J495" s="23">
        <v>0</v>
      </c>
      <c r="K495" s="23">
        <v>0</v>
      </c>
      <c r="L495" s="23">
        <v>0</v>
      </c>
      <c r="M495" s="23">
        <v>0</v>
      </c>
    </row>
    <row r="496" spans="1:13" x14ac:dyDescent="0.2">
      <c r="A496" s="22" t="s">
        <v>1313</v>
      </c>
      <c r="B496" s="20" t="s">
        <v>1314</v>
      </c>
      <c r="C496" s="60" t="s">
        <v>520</v>
      </c>
      <c r="D496" s="20" t="s">
        <v>548</v>
      </c>
      <c r="E496" s="20" t="s">
        <v>48</v>
      </c>
      <c r="F496" s="61">
        <v>38880</v>
      </c>
      <c r="G496" s="61">
        <v>38880</v>
      </c>
      <c r="H496" s="20" t="s">
        <v>482</v>
      </c>
      <c r="I496" s="62" t="s">
        <v>522</v>
      </c>
      <c r="J496" s="23">
        <v>68761</v>
      </c>
      <c r="K496" s="23">
        <v>0</v>
      </c>
      <c r="L496" s="23">
        <v>61909</v>
      </c>
      <c r="M496" s="23">
        <v>6852</v>
      </c>
    </row>
    <row r="497" spans="1:13" x14ac:dyDescent="0.2">
      <c r="A497" s="22" t="s">
        <v>1315</v>
      </c>
      <c r="B497" s="20" t="s">
        <v>1316</v>
      </c>
      <c r="C497" s="60" t="s">
        <v>520</v>
      </c>
      <c r="D497" s="20" t="s">
        <v>548</v>
      </c>
      <c r="E497" s="20" t="s">
        <v>48</v>
      </c>
      <c r="F497" s="61">
        <v>39594</v>
      </c>
      <c r="G497" s="61">
        <v>39594</v>
      </c>
      <c r="H497" s="20" t="s">
        <v>482</v>
      </c>
      <c r="I497" s="62" t="s">
        <v>522</v>
      </c>
      <c r="J497" s="23">
        <v>563588</v>
      </c>
      <c r="K497" s="23">
        <v>0</v>
      </c>
      <c r="L497" s="23">
        <v>507230</v>
      </c>
      <c r="M497" s="23">
        <v>56358</v>
      </c>
    </row>
    <row r="498" spans="1:13" x14ac:dyDescent="0.2">
      <c r="A498" s="22" t="s">
        <v>1317</v>
      </c>
      <c r="B498" s="20" t="s">
        <v>1318</v>
      </c>
      <c r="C498" s="60" t="s">
        <v>520</v>
      </c>
      <c r="D498" s="20" t="s">
        <v>548</v>
      </c>
      <c r="E498" s="20" t="s">
        <v>48</v>
      </c>
      <c r="F498" s="61">
        <v>39594</v>
      </c>
      <c r="G498" s="61">
        <v>39594</v>
      </c>
      <c r="H498" s="20" t="s">
        <v>482</v>
      </c>
      <c r="I498" s="62" t="s">
        <v>522</v>
      </c>
      <c r="J498" s="23">
        <v>563588</v>
      </c>
      <c r="K498" s="23">
        <v>0</v>
      </c>
      <c r="L498" s="23">
        <v>507230</v>
      </c>
      <c r="M498" s="23">
        <v>56358</v>
      </c>
    </row>
    <row r="499" spans="1:13" x14ac:dyDescent="0.2">
      <c r="A499" s="22" t="s">
        <v>1319</v>
      </c>
      <c r="B499" s="20" t="s">
        <v>1320</v>
      </c>
      <c r="C499" s="60" t="s">
        <v>520</v>
      </c>
      <c r="D499" s="20" t="s">
        <v>548</v>
      </c>
      <c r="E499" s="20" t="s">
        <v>48</v>
      </c>
      <c r="F499" s="61">
        <v>39594</v>
      </c>
      <c r="G499" s="61">
        <v>39594</v>
      </c>
      <c r="H499" s="20" t="s">
        <v>482</v>
      </c>
      <c r="I499" s="62" t="s">
        <v>522</v>
      </c>
      <c r="J499" s="23">
        <v>903027</v>
      </c>
      <c r="K499" s="23">
        <v>0</v>
      </c>
      <c r="L499" s="23">
        <v>812760</v>
      </c>
      <c r="M499" s="23">
        <v>90267</v>
      </c>
    </row>
    <row r="500" spans="1:13" x14ac:dyDescent="0.2">
      <c r="A500" s="22" t="s">
        <v>1321</v>
      </c>
      <c r="B500" s="20" t="s">
        <v>1322</v>
      </c>
      <c r="C500" s="60" t="s">
        <v>520</v>
      </c>
      <c r="D500" s="20" t="s">
        <v>1323</v>
      </c>
      <c r="E500" s="20" t="s">
        <v>14</v>
      </c>
      <c r="F500" s="61">
        <v>41974</v>
      </c>
      <c r="G500" s="61">
        <v>41974</v>
      </c>
      <c r="H500" s="20" t="s">
        <v>482</v>
      </c>
      <c r="I500" s="62" t="s">
        <v>807</v>
      </c>
      <c r="J500" s="23">
        <v>4973000</v>
      </c>
      <c r="K500" s="23">
        <v>0</v>
      </c>
      <c r="L500" s="23">
        <v>2983796</v>
      </c>
      <c r="M500" s="23">
        <v>1989204</v>
      </c>
    </row>
    <row r="501" spans="1:13" x14ac:dyDescent="0.2">
      <c r="A501" s="22" t="s">
        <v>1324</v>
      </c>
      <c r="B501" s="20" t="s">
        <v>1325</v>
      </c>
      <c r="C501" s="60" t="s">
        <v>520</v>
      </c>
      <c r="D501" s="20" t="s">
        <v>1326</v>
      </c>
      <c r="E501" s="20" t="s">
        <v>18</v>
      </c>
      <c r="F501" s="61">
        <v>41939</v>
      </c>
      <c r="G501" s="61">
        <v>41939</v>
      </c>
      <c r="H501" s="20" t="s">
        <v>482</v>
      </c>
      <c r="I501" s="62" t="s">
        <v>807</v>
      </c>
      <c r="J501" s="23">
        <v>3237632</v>
      </c>
      <c r="K501" s="23">
        <v>0</v>
      </c>
      <c r="L501" s="23">
        <v>1942599</v>
      </c>
      <c r="M501" s="23">
        <v>1295033</v>
      </c>
    </row>
    <row r="502" spans="1:13" x14ac:dyDescent="0.2">
      <c r="A502" s="22" t="s">
        <v>1327</v>
      </c>
      <c r="B502" s="20" t="s">
        <v>1328</v>
      </c>
      <c r="C502" s="60" t="s">
        <v>520</v>
      </c>
      <c r="D502" s="20" t="s">
        <v>1329</v>
      </c>
      <c r="E502" s="20" t="s">
        <v>20</v>
      </c>
      <c r="F502" s="61">
        <v>41908</v>
      </c>
      <c r="G502" s="61">
        <v>41908</v>
      </c>
      <c r="H502" s="20" t="s">
        <v>482</v>
      </c>
      <c r="I502" s="62" t="s">
        <v>807</v>
      </c>
      <c r="J502" s="23">
        <v>1596000</v>
      </c>
      <c r="K502" s="23">
        <v>0</v>
      </c>
      <c r="L502" s="23">
        <v>957610</v>
      </c>
      <c r="M502" s="23">
        <v>638390</v>
      </c>
    </row>
    <row r="503" spans="1:13" x14ac:dyDescent="0.2">
      <c r="A503" s="22" t="s">
        <v>1330</v>
      </c>
      <c r="B503" s="20" t="s">
        <v>1331</v>
      </c>
      <c r="C503" s="60" t="s">
        <v>520</v>
      </c>
      <c r="D503" s="20" t="s">
        <v>1332</v>
      </c>
      <c r="E503" s="20" t="s">
        <v>22</v>
      </c>
      <c r="F503" s="61">
        <v>41968</v>
      </c>
      <c r="G503" s="61">
        <v>41968</v>
      </c>
      <c r="H503" s="20" t="s">
        <v>482</v>
      </c>
      <c r="I503" s="62" t="s">
        <v>807</v>
      </c>
      <c r="J503" s="23">
        <v>5817158</v>
      </c>
      <c r="K503" s="23">
        <v>0</v>
      </c>
      <c r="L503" s="23">
        <v>3490313</v>
      </c>
      <c r="M503" s="23">
        <v>2326845</v>
      </c>
    </row>
    <row r="504" spans="1:13" x14ac:dyDescent="0.2">
      <c r="A504" s="22" t="s">
        <v>1333</v>
      </c>
      <c r="B504" s="20" t="s">
        <v>1334</v>
      </c>
      <c r="C504" s="60" t="s">
        <v>520</v>
      </c>
      <c r="D504" s="20" t="s">
        <v>1335</v>
      </c>
      <c r="E504" s="20" t="s">
        <v>26</v>
      </c>
      <c r="F504" s="61">
        <v>41942</v>
      </c>
      <c r="G504" s="61">
        <v>41942</v>
      </c>
      <c r="H504" s="20" t="s">
        <v>482</v>
      </c>
      <c r="I504" s="62" t="s">
        <v>807</v>
      </c>
      <c r="J504" s="23">
        <v>1225514</v>
      </c>
      <c r="K504" s="23">
        <v>0</v>
      </c>
      <c r="L504" s="23">
        <v>735314</v>
      </c>
      <c r="M504" s="23">
        <v>490200</v>
      </c>
    </row>
    <row r="505" spans="1:13" x14ac:dyDescent="0.2">
      <c r="A505" s="22" t="s">
        <v>1336</v>
      </c>
      <c r="B505" s="20" t="s">
        <v>1337</v>
      </c>
      <c r="C505" s="60" t="s">
        <v>520</v>
      </c>
      <c r="D505" s="20" t="s">
        <v>1338</v>
      </c>
      <c r="E505" s="20" t="s">
        <v>24</v>
      </c>
      <c r="F505" s="61">
        <v>41976</v>
      </c>
      <c r="G505" s="61">
        <v>41976</v>
      </c>
      <c r="H505" s="20" t="s">
        <v>482</v>
      </c>
      <c r="I505" s="62" t="s">
        <v>807</v>
      </c>
      <c r="J505" s="23">
        <v>5271112</v>
      </c>
      <c r="K505" s="23">
        <v>0</v>
      </c>
      <c r="L505" s="23">
        <v>3162696</v>
      </c>
      <c r="M505" s="23">
        <v>2108416</v>
      </c>
    </row>
    <row r="506" spans="1:13" x14ac:dyDescent="0.2">
      <c r="A506" s="22" t="s">
        <v>1339</v>
      </c>
      <c r="B506" s="20" t="s">
        <v>1340</v>
      </c>
      <c r="C506" s="60" t="s">
        <v>520</v>
      </c>
      <c r="D506" s="20" t="s">
        <v>1341</v>
      </c>
      <c r="E506" s="20" t="s">
        <v>16</v>
      </c>
      <c r="F506" s="61">
        <v>41928</v>
      </c>
      <c r="G506" s="61">
        <v>41928</v>
      </c>
      <c r="H506" s="20" t="s">
        <v>482</v>
      </c>
      <c r="I506" s="62" t="s">
        <v>807</v>
      </c>
      <c r="J506" s="23">
        <v>6543000</v>
      </c>
      <c r="K506" s="23">
        <v>0</v>
      </c>
      <c r="L506" s="23">
        <v>4007525</v>
      </c>
      <c r="M506" s="23">
        <v>2535475</v>
      </c>
    </row>
    <row r="507" spans="1:13" x14ac:dyDescent="0.2">
      <c r="A507" s="22" t="s">
        <v>1342</v>
      </c>
      <c r="B507" s="20" t="s">
        <v>1343</v>
      </c>
      <c r="C507" s="60" t="s">
        <v>520</v>
      </c>
      <c r="D507" s="20" t="s">
        <v>1344</v>
      </c>
      <c r="E507" s="20" t="s">
        <v>12</v>
      </c>
      <c r="F507" s="61">
        <v>41939</v>
      </c>
      <c r="G507" s="61">
        <v>41939</v>
      </c>
      <c r="H507" s="20" t="s">
        <v>482</v>
      </c>
      <c r="I507" s="62" t="s">
        <v>807</v>
      </c>
      <c r="J507" s="23">
        <v>3108000</v>
      </c>
      <c r="K507" s="23">
        <v>0</v>
      </c>
      <c r="L507" s="23">
        <v>1898005</v>
      </c>
      <c r="M507" s="23">
        <v>1209995</v>
      </c>
    </row>
    <row r="508" spans="1:13" x14ac:dyDescent="0.2">
      <c r="A508" s="22" t="s">
        <v>1345</v>
      </c>
      <c r="B508" s="20" t="s">
        <v>1346</v>
      </c>
      <c r="C508" s="60" t="s">
        <v>520</v>
      </c>
      <c r="D508" s="20" t="s">
        <v>521</v>
      </c>
      <c r="E508" s="20" t="s">
        <v>50</v>
      </c>
      <c r="F508" s="61">
        <v>40823</v>
      </c>
      <c r="G508" s="61">
        <v>40823</v>
      </c>
      <c r="H508" s="20" t="s">
        <v>482</v>
      </c>
      <c r="I508" s="62" t="s">
        <v>522</v>
      </c>
      <c r="J508" s="23">
        <v>214488</v>
      </c>
      <c r="K508" s="23">
        <v>0</v>
      </c>
      <c r="L508" s="23">
        <v>193072</v>
      </c>
      <c r="M508" s="23">
        <v>21416</v>
      </c>
    </row>
    <row r="509" spans="1:13" x14ac:dyDescent="0.2">
      <c r="A509" s="22" t="s">
        <v>1347</v>
      </c>
      <c r="B509" s="20" t="s">
        <v>1348</v>
      </c>
      <c r="C509" s="60" t="s">
        <v>520</v>
      </c>
      <c r="D509" s="20" t="s">
        <v>521</v>
      </c>
      <c r="E509" s="20" t="s">
        <v>50</v>
      </c>
      <c r="F509" s="61">
        <v>40823</v>
      </c>
      <c r="G509" s="61">
        <v>40823</v>
      </c>
      <c r="H509" s="20" t="s">
        <v>482</v>
      </c>
      <c r="I509" s="62" t="s">
        <v>522</v>
      </c>
      <c r="J509" s="23">
        <v>214488</v>
      </c>
      <c r="K509" s="23">
        <v>0</v>
      </c>
      <c r="L509" s="23">
        <v>193072</v>
      </c>
      <c r="M509" s="23">
        <v>21416</v>
      </c>
    </row>
    <row r="510" spans="1:13" x14ac:dyDescent="0.2">
      <c r="A510" s="22" t="s">
        <v>1349</v>
      </c>
      <c r="B510" s="20" t="s">
        <v>1350</v>
      </c>
      <c r="C510" s="60" t="s">
        <v>520</v>
      </c>
      <c r="D510" s="20" t="s">
        <v>521</v>
      </c>
      <c r="E510" s="20" t="s">
        <v>50</v>
      </c>
      <c r="F510" s="61">
        <v>40823</v>
      </c>
      <c r="G510" s="61">
        <v>40823</v>
      </c>
      <c r="H510" s="20" t="s">
        <v>482</v>
      </c>
      <c r="I510" s="62" t="s">
        <v>522</v>
      </c>
      <c r="J510" s="23">
        <v>214488</v>
      </c>
      <c r="K510" s="23">
        <v>0</v>
      </c>
      <c r="L510" s="23">
        <v>193072</v>
      </c>
      <c r="M510" s="23">
        <v>21416</v>
      </c>
    </row>
    <row r="511" spans="1:13" x14ac:dyDescent="0.2">
      <c r="A511" s="22" t="s">
        <v>1351</v>
      </c>
      <c r="B511" s="20" t="s">
        <v>1352</v>
      </c>
      <c r="C511" s="60" t="s">
        <v>520</v>
      </c>
      <c r="D511" s="20" t="s">
        <v>521</v>
      </c>
      <c r="E511" s="20" t="s">
        <v>50</v>
      </c>
      <c r="F511" s="61">
        <v>40823</v>
      </c>
      <c r="G511" s="61">
        <v>40823</v>
      </c>
      <c r="H511" s="20" t="s">
        <v>482</v>
      </c>
      <c r="I511" s="62" t="s">
        <v>522</v>
      </c>
      <c r="J511" s="23">
        <v>214488</v>
      </c>
      <c r="K511" s="23">
        <v>0</v>
      </c>
      <c r="L511" s="23">
        <v>193072</v>
      </c>
      <c r="M511" s="23">
        <v>21416</v>
      </c>
    </row>
    <row r="512" spans="1:13" x14ac:dyDescent="0.2">
      <c r="A512" s="22" t="s">
        <v>1353</v>
      </c>
      <c r="B512" s="20" t="s">
        <v>1350</v>
      </c>
      <c r="C512" s="60" t="s">
        <v>520</v>
      </c>
      <c r="D512" s="20" t="s">
        <v>521</v>
      </c>
      <c r="E512" s="20" t="s">
        <v>50</v>
      </c>
      <c r="F512" s="61">
        <v>40823</v>
      </c>
      <c r="G512" s="61">
        <v>40823</v>
      </c>
      <c r="H512" s="20" t="s">
        <v>482</v>
      </c>
      <c r="I512" s="62" t="s">
        <v>522</v>
      </c>
      <c r="J512" s="23">
        <v>214488</v>
      </c>
      <c r="K512" s="23">
        <v>0</v>
      </c>
      <c r="L512" s="23">
        <v>193072</v>
      </c>
      <c r="M512" s="23">
        <v>21416</v>
      </c>
    </row>
    <row r="513" spans="1:13" x14ac:dyDescent="0.2">
      <c r="A513" s="22" t="s">
        <v>1354</v>
      </c>
      <c r="B513" s="20" t="s">
        <v>1355</v>
      </c>
      <c r="C513" s="60" t="s">
        <v>520</v>
      </c>
      <c r="D513" s="20" t="s">
        <v>521</v>
      </c>
      <c r="E513" s="20" t="s">
        <v>50</v>
      </c>
      <c r="F513" s="61">
        <v>41165</v>
      </c>
      <c r="G513" s="61">
        <v>41165</v>
      </c>
      <c r="H513" s="20" t="s">
        <v>482</v>
      </c>
      <c r="I513" s="62" t="s">
        <v>522</v>
      </c>
      <c r="J513" s="23">
        <v>45367</v>
      </c>
      <c r="K513" s="23">
        <v>0</v>
      </c>
      <c r="L513" s="23">
        <v>40860</v>
      </c>
      <c r="M513" s="23">
        <v>4507</v>
      </c>
    </row>
    <row r="514" spans="1:13" x14ac:dyDescent="0.2">
      <c r="A514" s="22" t="s">
        <v>1356</v>
      </c>
      <c r="B514" s="20" t="s">
        <v>1357</v>
      </c>
      <c r="C514" s="60" t="s">
        <v>520</v>
      </c>
      <c r="D514" s="20" t="s">
        <v>548</v>
      </c>
      <c r="E514" s="20" t="s">
        <v>48</v>
      </c>
      <c r="F514" s="61">
        <v>41051</v>
      </c>
      <c r="G514" s="61">
        <v>41051</v>
      </c>
      <c r="H514" s="20" t="s">
        <v>482</v>
      </c>
      <c r="I514" s="62" t="s">
        <v>522</v>
      </c>
      <c r="J514" s="23">
        <v>146135</v>
      </c>
      <c r="K514" s="23">
        <v>0</v>
      </c>
      <c r="L514" s="23">
        <v>131520</v>
      </c>
      <c r="M514" s="23">
        <v>14615</v>
      </c>
    </row>
    <row r="515" spans="1:13" x14ac:dyDescent="0.2">
      <c r="A515" s="22" t="s">
        <v>1358</v>
      </c>
      <c r="B515" s="20" t="s">
        <v>1357</v>
      </c>
      <c r="C515" s="60" t="s">
        <v>520</v>
      </c>
      <c r="D515" s="20" t="s">
        <v>548</v>
      </c>
      <c r="E515" s="20" t="s">
        <v>48</v>
      </c>
      <c r="F515" s="61">
        <v>41051</v>
      </c>
      <c r="G515" s="61">
        <v>41051</v>
      </c>
      <c r="H515" s="20" t="s">
        <v>482</v>
      </c>
      <c r="I515" s="62" t="s">
        <v>522</v>
      </c>
      <c r="J515" s="23">
        <v>146135</v>
      </c>
      <c r="K515" s="23">
        <v>0</v>
      </c>
      <c r="L515" s="23">
        <v>131520</v>
      </c>
      <c r="M515" s="23">
        <v>14615</v>
      </c>
    </row>
    <row r="516" spans="1:13" x14ac:dyDescent="0.2">
      <c r="A516" s="22" t="s">
        <v>1359</v>
      </c>
      <c r="B516" s="20" t="s">
        <v>1357</v>
      </c>
      <c r="C516" s="60" t="s">
        <v>520</v>
      </c>
      <c r="D516" s="20" t="s">
        <v>548</v>
      </c>
      <c r="E516" s="20" t="s">
        <v>48</v>
      </c>
      <c r="F516" s="61">
        <v>41051</v>
      </c>
      <c r="G516" s="61">
        <v>41051</v>
      </c>
      <c r="H516" s="20" t="s">
        <v>482</v>
      </c>
      <c r="I516" s="62" t="s">
        <v>522</v>
      </c>
      <c r="J516" s="23">
        <v>146135</v>
      </c>
      <c r="K516" s="23">
        <v>0</v>
      </c>
      <c r="L516" s="23">
        <v>131520</v>
      </c>
      <c r="M516" s="23">
        <v>14615</v>
      </c>
    </row>
    <row r="517" spans="1:13" x14ac:dyDescent="0.2">
      <c r="A517" s="22" t="s">
        <v>1360</v>
      </c>
      <c r="B517" s="20" t="s">
        <v>1357</v>
      </c>
      <c r="C517" s="60" t="s">
        <v>520</v>
      </c>
      <c r="D517" s="20" t="s">
        <v>548</v>
      </c>
      <c r="E517" s="20" t="s">
        <v>48</v>
      </c>
      <c r="F517" s="61">
        <v>41051</v>
      </c>
      <c r="G517" s="61">
        <v>41051</v>
      </c>
      <c r="H517" s="20" t="s">
        <v>482</v>
      </c>
      <c r="I517" s="62" t="s">
        <v>522</v>
      </c>
      <c r="J517" s="23">
        <v>146135</v>
      </c>
      <c r="K517" s="23">
        <v>0</v>
      </c>
      <c r="L517" s="23">
        <v>131520</v>
      </c>
      <c r="M517" s="23">
        <v>14615</v>
      </c>
    </row>
    <row r="518" spans="1:13" x14ac:dyDescent="0.2">
      <c r="A518" s="22" t="s">
        <v>1361</v>
      </c>
      <c r="B518" s="20" t="s">
        <v>1362</v>
      </c>
      <c r="C518" s="60" t="s">
        <v>520</v>
      </c>
      <c r="D518" s="20" t="s">
        <v>1363</v>
      </c>
      <c r="E518" s="20" t="s">
        <v>28</v>
      </c>
      <c r="F518" s="61">
        <v>42372</v>
      </c>
      <c r="G518" s="61">
        <v>42372</v>
      </c>
      <c r="H518" s="20" t="s">
        <v>482</v>
      </c>
      <c r="I518" s="62" t="s">
        <v>612</v>
      </c>
      <c r="J518" s="23">
        <v>15401867</v>
      </c>
      <c r="K518" s="23">
        <v>0</v>
      </c>
      <c r="L518" s="23">
        <v>2770652</v>
      </c>
      <c r="M518" s="23">
        <v>12631215</v>
      </c>
    </row>
    <row r="519" spans="1:13" x14ac:dyDescent="0.2">
      <c r="A519" s="22" t="s">
        <v>1364</v>
      </c>
      <c r="B519" s="20" t="s">
        <v>1362</v>
      </c>
      <c r="C519" s="60" t="s">
        <v>520</v>
      </c>
      <c r="D519" s="20" t="s">
        <v>1363</v>
      </c>
      <c r="E519" s="20" t="s">
        <v>28</v>
      </c>
      <c r="F519" s="61">
        <v>42458</v>
      </c>
      <c r="G519" s="61">
        <v>42458</v>
      </c>
      <c r="H519" s="20" t="s">
        <v>482</v>
      </c>
      <c r="I519" s="62" t="s">
        <v>612</v>
      </c>
      <c r="J519" s="23">
        <v>13201600</v>
      </c>
      <c r="K519" s="23">
        <v>0</v>
      </c>
      <c r="L519" s="23">
        <v>2312811</v>
      </c>
      <c r="M519" s="23">
        <v>10888789</v>
      </c>
    </row>
    <row r="520" spans="1:13" x14ac:dyDescent="0.2">
      <c r="A520" s="22" t="s">
        <v>1365</v>
      </c>
      <c r="B520" s="20" t="s">
        <v>1362</v>
      </c>
      <c r="C520" s="60" t="s">
        <v>520</v>
      </c>
      <c r="D520" s="20" t="s">
        <v>1363</v>
      </c>
      <c r="E520" s="20" t="s">
        <v>28</v>
      </c>
      <c r="F520" s="61">
        <v>42472</v>
      </c>
      <c r="G520" s="61">
        <v>42472</v>
      </c>
      <c r="H520" s="20" t="s">
        <v>482</v>
      </c>
      <c r="I520" s="62" t="s">
        <v>612</v>
      </c>
      <c r="J520" s="23">
        <v>10534562</v>
      </c>
      <c r="K520" s="23">
        <v>0</v>
      </c>
      <c r="L520" s="23">
        <v>1837485</v>
      </c>
      <c r="M520" s="23">
        <v>8697077</v>
      </c>
    </row>
    <row r="521" spans="1:13" x14ac:dyDescent="0.2">
      <c r="A521" s="22" t="s">
        <v>1366</v>
      </c>
      <c r="B521" s="20" t="s">
        <v>1362</v>
      </c>
      <c r="C521" s="60" t="s">
        <v>520</v>
      </c>
      <c r="D521" s="20" t="s">
        <v>1363</v>
      </c>
      <c r="E521" s="20" t="s">
        <v>28</v>
      </c>
      <c r="F521" s="61">
        <v>42493</v>
      </c>
      <c r="G521" s="61">
        <v>42493</v>
      </c>
      <c r="H521" s="20" t="s">
        <v>482</v>
      </c>
      <c r="I521" s="62" t="s">
        <v>612</v>
      </c>
      <c r="J521" s="23">
        <v>9026626</v>
      </c>
      <c r="K521" s="23">
        <v>0</v>
      </c>
      <c r="L521" s="23">
        <v>1564120</v>
      </c>
      <c r="M521" s="23">
        <v>7462506</v>
      </c>
    </row>
    <row r="522" spans="1:13" x14ac:dyDescent="0.2">
      <c r="A522" s="22" t="s">
        <v>1367</v>
      </c>
      <c r="B522" s="20" t="s">
        <v>1362</v>
      </c>
      <c r="C522" s="60" t="s">
        <v>520</v>
      </c>
      <c r="D522" s="20" t="s">
        <v>1363</v>
      </c>
      <c r="E522" s="20" t="s">
        <v>28</v>
      </c>
      <c r="F522" s="61">
        <v>42507</v>
      </c>
      <c r="G522" s="61">
        <v>42507</v>
      </c>
      <c r="H522" s="20" t="s">
        <v>482</v>
      </c>
      <c r="I522" s="62" t="s">
        <v>612</v>
      </c>
      <c r="J522" s="23">
        <v>10121227</v>
      </c>
      <c r="K522" s="23">
        <v>0</v>
      </c>
      <c r="L522" s="23">
        <v>1746040</v>
      </c>
      <c r="M522" s="23">
        <v>8375187</v>
      </c>
    </row>
    <row r="523" spans="1:13" x14ac:dyDescent="0.2">
      <c r="A523" s="22" t="s">
        <v>1368</v>
      </c>
      <c r="B523" s="20" t="s">
        <v>1369</v>
      </c>
      <c r="C523" s="60" t="s">
        <v>520</v>
      </c>
      <c r="D523" s="20" t="s">
        <v>1363</v>
      </c>
      <c r="E523" s="20" t="s">
        <v>28</v>
      </c>
      <c r="F523" s="61">
        <v>42516</v>
      </c>
      <c r="G523" s="61">
        <v>42516</v>
      </c>
      <c r="H523" s="20" t="s">
        <v>482</v>
      </c>
      <c r="I523" s="62" t="s">
        <v>612</v>
      </c>
      <c r="J523" s="23">
        <v>190036</v>
      </c>
      <c r="K523" s="23">
        <v>0</v>
      </c>
      <c r="L523" s="23">
        <v>32698</v>
      </c>
      <c r="M523" s="23">
        <v>157338</v>
      </c>
    </row>
    <row r="524" spans="1:13" x14ac:dyDescent="0.2">
      <c r="A524" s="22" t="s">
        <v>1370</v>
      </c>
      <c r="B524" s="20" t="s">
        <v>1362</v>
      </c>
      <c r="C524" s="60" t="s">
        <v>520</v>
      </c>
      <c r="D524" s="20" t="s">
        <v>1363</v>
      </c>
      <c r="E524" s="20" t="s">
        <v>28</v>
      </c>
      <c r="F524" s="61">
        <v>42517</v>
      </c>
      <c r="G524" s="61">
        <v>42517</v>
      </c>
      <c r="H524" s="20" t="s">
        <v>482</v>
      </c>
      <c r="I524" s="62" t="s">
        <v>612</v>
      </c>
      <c r="J524" s="23">
        <v>5280640</v>
      </c>
      <c r="K524" s="23">
        <v>0</v>
      </c>
      <c r="L524" s="23">
        <v>908112</v>
      </c>
      <c r="M524" s="23">
        <v>4372528</v>
      </c>
    </row>
    <row r="525" spans="1:13" x14ac:dyDescent="0.2">
      <c r="A525" s="22" t="s">
        <v>1371</v>
      </c>
      <c r="B525" s="20" t="s">
        <v>1362</v>
      </c>
      <c r="C525" s="60" t="s">
        <v>520</v>
      </c>
      <c r="D525" s="20" t="s">
        <v>1363</v>
      </c>
      <c r="E525" s="20" t="s">
        <v>28</v>
      </c>
      <c r="F525" s="61">
        <v>42517</v>
      </c>
      <c r="G525" s="61">
        <v>42517</v>
      </c>
      <c r="H525" s="20" t="s">
        <v>482</v>
      </c>
      <c r="I525" s="62" t="s">
        <v>612</v>
      </c>
      <c r="J525" s="23">
        <v>3611850</v>
      </c>
      <c r="K525" s="23">
        <v>0</v>
      </c>
      <c r="L525" s="23">
        <v>621094</v>
      </c>
      <c r="M525" s="23">
        <v>2990756</v>
      </c>
    </row>
    <row r="526" spans="1:13" x14ac:dyDescent="0.2">
      <c r="A526" s="22" t="s">
        <v>1372</v>
      </c>
      <c r="B526" s="20" t="s">
        <v>1362</v>
      </c>
      <c r="C526" s="60" t="s">
        <v>520</v>
      </c>
      <c r="D526" s="20" t="s">
        <v>1363</v>
      </c>
      <c r="E526" s="20" t="s">
        <v>28</v>
      </c>
      <c r="F526" s="61">
        <v>42517</v>
      </c>
      <c r="G526" s="61">
        <v>42517</v>
      </c>
      <c r="H526" s="20" t="s">
        <v>482</v>
      </c>
      <c r="I526" s="62" t="s">
        <v>612</v>
      </c>
      <c r="J526" s="23">
        <v>6922713</v>
      </c>
      <c r="K526" s="23">
        <v>0</v>
      </c>
      <c r="L526" s="23">
        <v>1190480</v>
      </c>
      <c r="M526" s="23">
        <v>5732233</v>
      </c>
    </row>
    <row r="527" spans="1:13" x14ac:dyDescent="0.2">
      <c r="A527" s="22" t="s">
        <v>1373</v>
      </c>
      <c r="B527" s="20" t="s">
        <v>1374</v>
      </c>
      <c r="C527" s="60" t="s">
        <v>520</v>
      </c>
      <c r="D527" s="20" t="s">
        <v>1375</v>
      </c>
      <c r="E527" s="20" t="s">
        <v>6</v>
      </c>
      <c r="F527" s="61">
        <v>36892</v>
      </c>
      <c r="G527" s="61">
        <v>43466</v>
      </c>
      <c r="H527" s="20" t="s">
        <v>482</v>
      </c>
      <c r="I527" s="62" t="s">
        <v>1376</v>
      </c>
      <c r="J527" s="23">
        <v>2000000</v>
      </c>
      <c r="K527" s="23">
        <v>0</v>
      </c>
      <c r="L527" s="23">
        <v>0</v>
      </c>
      <c r="M527" s="23">
        <v>2000000</v>
      </c>
    </row>
    <row r="528" spans="1:13" x14ac:dyDescent="0.2">
      <c r="A528" s="22" t="s">
        <v>1377</v>
      </c>
      <c r="B528" s="20" t="s">
        <v>1378</v>
      </c>
      <c r="C528" s="60" t="s">
        <v>520</v>
      </c>
      <c r="D528" s="20" t="s">
        <v>806</v>
      </c>
      <c r="E528" s="20" t="s">
        <v>8</v>
      </c>
      <c r="F528" s="61">
        <v>40908</v>
      </c>
      <c r="G528" s="61">
        <v>43466</v>
      </c>
      <c r="H528" s="20" t="s">
        <v>482</v>
      </c>
      <c r="I528" s="62" t="s">
        <v>612</v>
      </c>
      <c r="J528" s="23">
        <v>914805</v>
      </c>
      <c r="K528" s="23">
        <v>0</v>
      </c>
      <c r="L528" s="23">
        <v>109792</v>
      </c>
      <c r="M528" s="23">
        <v>805013</v>
      </c>
    </row>
    <row r="529" spans="1:14" x14ac:dyDescent="0.2">
      <c r="A529" s="22" t="s">
        <v>1379</v>
      </c>
      <c r="B529" s="20" t="s">
        <v>1380</v>
      </c>
      <c r="C529" s="60" t="s">
        <v>520</v>
      </c>
      <c r="D529" s="20" t="s">
        <v>806</v>
      </c>
      <c r="E529" s="20" t="s">
        <v>8</v>
      </c>
      <c r="F529" s="61">
        <v>40908</v>
      </c>
      <c r="G529" s="61">
        <v>43466</v>
      </c>
      <c r="H529" s="20" t="s">
        <v>482</v>
      </c>
      <c r="I529" s="62" t="s">
        <v>807</v>
      </c>
      <c r="J529" s="23">
        <v>250000</v>
      </c>
      <c r="K529" s="23">
        <v>0</v>
      </c>
      <c r="L529" s="23">
        <v>90002</v>
      </c>
      <c r="M529" s="23">
        <v>159998</v>
      </c>
    </row>
    <row r="530" spans="1:14" x14ac:dyDescent="0.2">
      <c r="A530" s="22" t="s">
        <v>1381</v>
      </c>
      <c r="B530" s="20" t="s">
        <v>1382</v>
      </c>
      <c r="C530" s="60" t="s">
        <v>520</v>
      </c>
      <c r="D530" s="20" t="s">
        <v>806</v>
      </c>
      <c r="E530" s="20" t="s">
        <v>8</v>
      </c>
      <c r="F530" s="61">
        <v>40908</v>
      </c>
      <c r="G530" s="61">
        <v>43466</v>
      </c>
      <c r="H530" s="20" t="s">
        <v>482</v>
      </c>
      <c r="I530" s="62" t="s">
        <v>1383</v>
      </c>
      <c r="J530" s="23">
        <v>3687257</v>
      </c>
      <c r="K530" s="23">
        <v>0</v>
      </c>
      <c r="L530" s="23">
        <v>884936</v>
      </c>
      <c r="M530" s="23">
        <v>2802321</v>
      </c>
    </row>
    <row r="531" spans="1:14" x14ac:dyDescent="0.2">
      <c r="A531" s="19"/>
      <c r="B531" s="19"/>
      <c r="C531" s="19"/>
      <c r="D531" s="19"/>
      <c r="E531" s="19"/>
      <c r="F531" s="19"/>
      <c r="G531" s="19"/>
      <c r="H531" s="19"/>
      <c r="I531" s="19"/>
      <c r="J531" s="23"/>
      <c r="K531" s="23"/>
      <c r="L531" s="23"/>
      <c r="M531" s="23"/>
    </row>
    <row r="532" spans="1:14" x14ac:dyDescent="0.2">
      <c r="A532" s="24" t="s">
        <v>1384</v>
      </c>
      <c r="B532" s="24"/>
      <c r="C532" s="24"/>
      <c r="D532" s="24"/>
      <c r="E532" s="24"/>
      <c r="F532" s="24"/>
      <c r="G532" s="24"/>
      <c r="H532" s="24"/>
      <c r="I532" s="24"/>
      <c r="J532" s="41">
        <v>1308227991</v>
      </c>
      <c r="K532" s="41">
        <v>0</v>
      </c>
      <c r="L532" s="41">
        <v>653619261</v>
      </c>
      <c r="M532" s="41">
        <v>654608730</v>
      </c>
    </row>
    <row r="533" spans="1:14" x14ac:dyDescent="0.2">
      <c r="M533" s="39"/>
    </row>
    <row r="534" spans="1:14" x14ac:dyDescent="0.2">
      <c r="M534" s="39">
        <f>+'végleges főkönyv'!E50</f>
        <v>680640617</v>
      </c>
      <c r="N534" t="s">
        <v>2096</v>
      </c>
    </row>
    <row r="535" spans="1:14" x14ac:dyDescent="0.2">
      <c r="M535" s="39">
        <f>-'végleges főkönyv'!E49</f>
        <v>-3000000</v>
      </c>
      <c r="N535" t="s">
        <v>2097</v>
      </c>
    </row>
    <row r="536" spans="1:14" x14ac:dyDescent="0.2">
      <c r="M536" s="39">
        <f>-'végleges főkönyv'!E47</f>
        <v>-23031887</v>
      </c>
      <c r="N536" t="s">
        <v>2031</v>
      </c>
    </row>
    <row r="537" spans="1:14" x14ac:dyDescent="0.2">
      <c r="M537" s="39">
        <f>+M534+M535+M536</f>
        <v>654608730</v>
      </c>
      <c r="N537" t="s">
        <v>2099</v>
      </c>
    </row>
    <row r="538" spans="1:14" x14ac:dyDescent="0.2">
      <c r="M538" s="39">
        <f>+M532-M537</f>
        <v>0</v>
      </c>
      <c r="N538" t="s">
        <v>2098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AEC80-5BA4-47F9-911B-7F7D736DD766}">
  <sheetPr>
    <tabColor theme="7" tint="0.79998168889431442"/>
  </sheetPr>
  <dimension ref="A2:R557"/>
  <sheetViews>
    <sheetView workbookViewId="0">
      <pane ySplit="8" topLeftCell="A529" activePane="bottomLeft" state="frozen"/>
      <selection pane="bottomLeft" activeCell="G545" sqref="G545"/>
    </sheetView>
  </sheetViews>
  <sheetFormatPr defaultRowHeight="12.75" x14ac:dyDescent="0.2"/>
  <cols>
    <col min="2" max="2" width="27.7109375" customWidth="1"/>
    <col min="3" max="3" width="32.7109375" customWidth="1"/>
    <col min="4" max="4" width="8.42578125" bestFit="1" customWidth="1"/>
    <col min="5" max="5" width="12.85546875" bestFit="1" customWidth="1"/>
    <col min="6" max="6" width="17.42578125" bestFit="1" customWidth="1"/>
    <col min="7" max="7" width="15" bestFit="1" customWidth="1"/>
    <col min="8" max="8" width="13.140625" bestFit="1" customWidth="1"/>
    <col min="9" max="9" width="10.85546875" bestFit="1" customWidth="1"/>
    <col min="10" max="10" width="6.28515625" bestFit="1" customWidth="1"/>
    <col min="11" max="11" width="8.42578125" bestFit="1" customWidth="1"/>
    <col min="12" max="12" width="13.140625" bestFit="1" customWidth="1"/>
    <col min="13" max="14" width="11.7109375" bestFit="1" customWidth="1"/>
    <col min="15" max="15" width="6.28515625" bestFit="1" customWidth="1"/>
    <col min="16" max="16" width="8.42578125" bestFit="1" customWidth="1"/>
    <col min="17" max="18" width="11.7109375" bestFit="1" customWidth="1"/>
  </cols>
  <sheetData>
    <row r="2" spans="1:18" x14ac:dyDescent="0.2">
      <c r="A2" s="7" t="s">
        <v>1385</v>
      </c>
      <c r="B2" s="8"/>
      <c r="C2" s="8"/>
      <c r="D2" s="9"/>
    </row>
    <row r="3" spans="1:18" x14ac:dyDescent="0.2">
      <c r="A3" s="10" t="s">
        <v>1725</v>
      </c>
      <c r="B3" s="11"/>
      <c r="C3" s="11"/>
      <c r="D3" s="12"/>
    </row>
    <row r="4" spans="1:18" x14ac:dyDescent="0.2">
      <c r="A4" s="10" t="s">
        <v>459</v>
      </c>
      <c r="B4" s="11"/>
      <c r="C4" s="11"/>
      <c r="D4" s="12"/>
    </row>
    <row r="5" spans="1:18" x14ac:dyDescent="0.2">
      <c r="A5" s="10" t="s">
        <v>1726</v>
      </c>
      <c r="B5" s="11"/>
      <c r="C5" s="11"/>
      <c r="D5" s="12"/>
    </row>
    <row r="6" spans="1:18" x14ac:dyDescent="0.2">
      <c r="A6" s="13" t="s">
        <v>460</v>
      </c>
      <c r="B6" s="14"/>
      <c r="C6" s="14"/>
      <c r="D6" s="15"/>
    </row>
    <row r="8" spans="1:18" ht="22.5" x14ac:dyDescent="0.2">
      <c r="A8" s="16" t="s">
        <v>507</v>
      </c>
      <c r="B8" s="16" t="s">
        <v>462</v>
      </c>
      <c r="C8" s="16" t="s">
        <v>509</v>
      </c>
      <c r="D8" s="16" t="s">
        <v>510</v>
      </c>
      <c r="E8" s="16" t="s">
        <v>511</v>
      </c>
      <c r="F8" s="16" t="s">
        <v>512</v>
      </c>
      <c r="G8" s="16" t="s">
        <v>513</v>
      </c>
      <c r="H8" s="16" t="s">
        <v>1386</v>
      </c>
      <c r="I8" s="16" t="s">
        <v>1387</v>
      </c>
      <c r="J8" s="16" t="s">
        <v>1388</v>
      </c>
      <c r="K8" s="16" t="s">
        <v>1389</v>
      </c>
      <c r="L8" s="16" t="s">
        <v>1390</v>
      </c>
      <c r="M8" s="16" t="s">
        <v>1391</v>
      </c>
      <c r="N8" s="49" t="s">
        <v>1392</v>
      </c>
      <c r="O8" s="16" t="s">
        <v>1393</v>
      </c>
      <c r="P8" s="16" t="s">
        <v>1394</v>
      </c>
      <c r="Q8" s="16" t="s">
        <v>1395</v>
      </c>
      <c r="R8" s="16" t="s">
        <v>517</v>
      </c>
    </row>
    <row r="9" spans="1:18" x14ac:dyDescent="0.2">
      <c r="A9" s="2" t="s">
        <v>1298</v>
      </c>
      <c r="B9" s="1" t="s">
        <v>1299</v>
      </c>
      <c r="C9" s="1" t="s">
        <v>548</v>
      </c>
      <c r="D9" s="1" t="s">
        <v>48</v>
      </c>
      <c r="E9" s="43">
        <v>29588</v>
      </c>
      <c r="F9" s="1" t="s">
        <v>482</v>
      </c>
      <c r="G9" s="44" t="s">
        <v>1300</v>
      </c>
      <c r="H9" s="3">
        <v>0</v>
      </c>
      <c r="I9" s="3">
        <v>0</v>
      </c>
      <c r="J9" s="3">
        <v>0</v>
      </c>
      <c r="K9" s="3">
        <v>0</v>
      </c>
      <c r="L9" s="4">
        <v>0</v>
      </c>
      <c r="M9" s="3">
        <v>0</v>
      </c>
      <c r="N9" s="50">
        <v>0</v>
      </c>
      <c r="O9" s="3">
        <v>0</v>
      </c>
      <c r="P9" s="3">
        <v>0</v>
      </c>
      <c r="Q9" s="4">
        <v>0</v>
      </c>
      <c r="R9" s="4">
        <v>0</v>
      </c>
    </row>
    <row r="10" spans="1:18" x14ac:dyDescent="0.2">
      <c r="A10" s="2" t="s">
        <v>518</v>
      </c>
      <c r="B10" s="1" t="s">
        <v>519</v>
      </c>
      <c r="C10" s="1" t="s">
        <v>521</v>
      </c>
      <c r="D10" s="1" t="s">
        <v>50</v>
      </c>
      <c r="E10" s="43">
        <v>32622</v>
      </c>
      <c r="F10" s="1" t="s">
        <v>482</v>
      </c>
      <c r="G10" s="44" t="s">
        <v>522</v>
      </c>
      <c r="H10" s="3">
        <v>0</v>
      </c>
      <c r="I10" s="3">
        <v>0</v>
      </c>
      <c r="J10" s="3">
        <v>0</v>
      </c>
      <c r="K10" s="3">
        <v>0</v>
      </c>
      <c r="L10" s="4">
        <v>0</v>
      </c>
      <c r="M10" s="3">
        <v>0</v>
      </c>
      <c r="N10" s="50">
        <v>0</v>
      </c>
      <c r="O10" s="3">
        <v>0</v>
      </c>
      <c r="P10" s="3">
        <v>0</v>
      </c>
      <c r="Q10" s="4">
        <v>0</v>
      </c>
      <c r="R10" s="4">
        <v>0</v>
      </c>
    </row>
    <row r="11" spans="1:18" x14ac:dyDescent="0.2">
      <c r="A11" s="2" t="s">
        <v>1294</v>
      </c>
      <c r="B11" s="1" t="s">
        <v>1295</v>
      </c>
      <c r="C11" s="1" t="s">
        <v>548</v>
      </c>
      <c r="D11" s="1" t="s">
        <v>48</v>
      </c>
      <c r="E11" s="43">
        <v>38119</v>
      </c>
      <c r="F11" s="1" t="s">
        <v>482</v>
      </c>
      <c r="G11" s="44" t="s">
        <v>522</v>
      </c>
      <c r="H11" s="3">
        <v>0</v>
      </c>
      <c r="I11" s="3">
        <v>0</v>
      </c>
      <c r="J11" s="3">
        <v>0</v>
      </c>
      <c r="K11" s="3">
        <v>0</v>
      </c>
      <c r="L11" s="4">
        <v>0</v>
      </c>
      <c r="M11" s="3">
        <v>0</v>
      </c>
      <c r="N11" s="50">
        <v>0</v>
      </c>
      <c r="O11" s="3">
        <v>0</v>
      </c>
      <c r="P11" s="3">
        <v>0</v>
      </c>
      <c r="Q11" s="4">
        <v>0</v>
      </c>
      <c r="R11" s="4">
        <v>0</v>
      </c>
    </row>
    <row r="12" spans="1:18" x14ac:dyDescent="0.2">
      <c r="A12" s="2" t="s">
        <v>1311</v>
      </c>
      <c r="B12" s="1" t="s">
        <v>1312</v>
      </c>
      <c r="C12" s="1" t="s">
        <v>548</v>
      </c>
      <c r="D12" s="1" t="s">
        <v>48</v>
      </c>
      <c r="E12" s="43">
        <v>38119</v>
      </c>
      <c r="F12" s="1" t="s">
        <v>482</v>
      </c>
      <c r="G12" s="44" t="s">
        <v>522</v>
      </c>
      <c r="H12" s="3">
        <v>0</v>
      </c>
      <c r="I12" s="3">
        <v>0</v>
      </c>
      <c r="J12" s="3">
        <v>0</v>
      </c>
      <c r="K12" s="3">
        <v>0</v>
      </c>
      <c r="L12" s="4">
        <v>0</v>
      </c>
      <c r="M12" s="3">
        <v>0</v>
      </c>
      <c r="N12" s="50">
        <v>0</v>
      </c>
      <c r="O12" s="3">
        <v>0</v>
      </c>
      <c r="P12" s="3">
        <v>0</v>
      </c>
      <c r="Q12" s="4">
        <v>0</v>
      </c>
      <c r="R12" s="4">
        <v>0</v>
      </c>
    </row>
    <row r="13" spans="1:18" x14ac:dyDescent="0.2">
      <c r="A13" s="2" t="s">
        <v>1296</v>
      </c>
      <c r="B13" s="1" t="s">
        <v>1297</v>
      </c>
      <c r="C13" s="1" t="s">
        <v>548</v>
      </c>
      <c r="D13" s="1" t="s">
        <v>48</v>
      </c>
      <c r="E13" s="43">
        <v>38222</v>
      </c>
      <c r="F13" s="1" t="s">
        <v>482</v>
      </c>
      <c r="G13" s="44" t="s">
        <v>522</v>
      </c>
      <c r="H13" s="3">
        <v>0</v>
      </c>
      <c r="I13" s="3">
        <v>0</v>
      </c>
      <c r="J13" s="3">
        <v>0</v>
      </c>
      <c r="K13" s="3">
        <v>0</v>
      </c>
      <c r="L13" s="4">
        <v>0</v>
      </c>
      <c r="M13" s="3">
        <v>0</v>
      </c>
      <c r="N13" s="50">
        <v>0</v>
      </c>
      <c r="O13" s="3">
        <v>0</v>
      </c>
      <c r="P13" s="3">
        <v>0</v>
      </c>
      <c r="Q13" s="4">
        <v>0</v>
      </c>
      <c r="R13" s="4">
        <v>0</v>
      </c>
    </row>
    <row r="14" spans="1:18" x14ac:dyDescent="0.2">
      <c r="A14" s="2" t="s">
        <v>1303</v>
      </c>
      <c r="B14" s="1" t="s">
        <v>1304</v>
      </c>
      <c r="C14" s="1" t="s">
        <v>548</v>
      </c>
      <c r="D14" s="1" t="s">
        <v>48</v>
      </c>
      <c r="E14" s="43">
        <v>38880</v>
      </c>
      <c r="F14" s="1" t="s">
        <v>482</v>
      </c>
      <c r="G14" s="44" t="s">
        <v>522</v>
      </c>
      <c r="H14" s="3">
        <v>183247</v>
      </c>
      <c r="I14" s="3">
        <v>0</v>
      </c>
      <c r="J14" s="3">
        <v>0</v>
      </c>
      <c r="K14" s="3">
        <v>0</v>
      </c>
      <c r="L14" s="4">
        <v>183247</v>
      </c>
      <c r="M14" s="3">
        <v>148460</v>
      </c>
      <c r="N14" s="50">
        <v>16494</v>
      </c>
      <c r="O14" s="3">
        <v>0</v>
      </c>
      <c r="P14" s="3">
        <v>0</v>
      </c>
      <c r="Q14" s="4">
        <v>164954</v>
      </c>
      <c r="R14" s="4">
        <v>18293</v>
      </c>
    </row>
    <row r="15" spans="1:18" x14ac:dyDescent="0.2">
      <c r="A15" s="2" t="s">
        <v>1309</v>
      </c>
      <c r="B15" s="1" t="s">
        <v>1310</v>
      </c>
      <c r="C15" s="1" t="s">
        <v>548</v>
      </c>
      <c r="D15" s="1" t="s">
        <v>48</v>
      </c>
      <c r="E15" s="43">
        <v>38880</v>
      </c>
      <c r="F15" s="1" t="s">
        <v>482</v>
      </c>
      <c r="G15" s="44" t="s">
        <v>522</v>
      </c>
      <c r="H15" s="3">
        <v>68761</v>
      </c>
      <c r="I15" s="3">
        <v>0</v>
      </c>
      <c r="J15" s="3">
        <v>0</v>
      </c>
      <c r="K15" s="3">
        <v>0</v>
      </c>
      <c r="L15" s="4">
        <v>68761</v>
      </c>
      <c r="M15" s="3">
        <v>55723</v>
      </c>
      <c r="N15" s="50">
        <v>6186</v>
      </c>
      <c r="O15" s="3">
        <v>0</v>
      </c>
      <c r="P15" s="3">
        <v>0</v>
      </c>
      <c r="Q15" s="4">
        <v>61909</v>
      </c>
      <c r="R15" s="4">
        <v>6852</v>
      </c>
    </row>
    <row r="16" spans="1:18" x14ac:dyDescent="0.2">
      <c r="A16" s="2" t="s">
        <v>1313</v>
      </c>
      <c r="B16" s="1" t="s">
        <v>1314</v>
      </c>
      <c r="C16" s="1" t="s">
        <v>548</v>
      </c>
      <c r="D16" s="1" t="s">
        <v>48</v>
      </c>
      <c r="E16" s="43">
        <v>38880</v>
      </c>
      <c r="F16" s="1" t="s">
        <v>482</v>
      </c>
      <c r="G16" s="44" t="s">
        <v>522</v>
      </c>
      <c r="H16" s="3">
        <v>68761</v>
      </c>
      <c r="I16" s="3">
        <v>0</v>
      </c>
      <c r="J16" s="3">
        <v>0</v>
      </c>
      <c r="K16" s="3">
        <v>0</v>
      </c>
      <c r="L16" s="4">
        <v>68761</v>
      </c>
      <c r="M16" s="3">
        <v>55723</v>
      </c>
      <c r="N16" s="50">
        <v>6186</v>
      </c>
      <c r="O16" s="3">
        <v>0</v>
      </c>
      <c r="P16" s="3">
        <v>0</v>
      </c>
      <c r="Q16" s="4">
        <v>61909</v>
      </c>
      <c r="R16" s="4">
        <v>6852</v>
      </c>
    </row>
    <row r="17" spans="1:18" x14ac:dyDescent="0.2">
      <c r="A17" s="2" t="s">
        <v>1307</v>
      </c>
      <c r="B17" s="1" t="s">
        <v>1308</v>
      </c>
      <c r="C17" s="1" t="s">
        <v>548</v>
      </c>
      <c r="D17" s="1" t="s">
        <v>48</v>
      </c>
      <c r="E17" s="43">
        <v>38890</v>
      </c>
      <c r="F17" s="1" t="s">
        <v>482</v>
      </c>
      <c r="G17" s="44" t="s">
        <v>522</v>
      </c>
      <c r="H17" s="3">
        <v>186694</v>
      </c>
      <c r="I17" s="3">
        <v>0</v>
      </c>
      <c r="J17" s="3">
        <v>0</v>
      </c>
      <c r="K17" s="3">
        <v>0</v>
      </c>
      <c r="L17" s="4">
        <v>186694</v>
      </c>
      <c r="M17" s="3">
        <v>151214</v>
      </c>
      <c r="N17" s="50">
        <v>16800</v>
      </c>
      <c r="O17" s="3">
        <v>0</v>
      </c>
      <c r="P17" s="3">
        <v>0</v>
      </c>
      <c r="Q17" s="4">
        <v>168014</v>
      </c>
      <c r="R17" s="4">
        <v>18680</v>
      </c>
    </row>
    <row r="18" spans="1:18" x14ac:dyDescent="0.2">
      <c r="A18" s="2" t="s">
        <v>1305</v>
      </c>
      <c r="B18" s="1" t="s">
        <v>1306</v>
      </c>
      <c r="C18" s="1" t="s">
        <v>548</v>
      </c>
      <c r="D18" s="1" t="s">
        <v>48</v>
      </c>
      <c r="E18" s="43">
        <v>39041</v>
      </c>
      <c r="F18" s="1" t="s">
        <v>482</v>
      </c>
      <c r="G18" s="44" t="s">
        <v>522</v>
      </c>
      <c r="H18" s="3">
        <v>422282</v>
      </c>
      <c r="I18" s="3">
        <v>0</v>
      </c>
      <c r="J18" s="3">
        <v>0</v>
      </c>
      <c r="K18" s="3">
        <v>0</v>
      </c>
      <c r="L18" s="4">
        <v>422282</v>
      </c>
      <c r="M18" s="3">
        <v>342057</v>
      </c>
      <c r="N18" s="50">
        <v>38004</v>
      </c>
      <c r="O18" s="3">
        <v>0</v>
      </c>
      <c r="P18" s="3">
        <v>0</v>
      </c>
      <c r="Q18" s="4">
        <v>380061</v>
      </c>
      <c r="R18" s="4">
        <v>42221</v>
      </c>
    </row>
    <row r="19" spans="1:18" x14ac:dyDescent="0.2">
      <c r="A19" s="2" t="s">
        <v>540</v>
      </c>
      <c r="B19" s="1" t="s">
        <v>541</v>
      </c>
      <c r="C19" s="1" t="s">
        <v>521</v>
      </c>
      <c r="D19" s="1" t="s">
        <v>50</v>
      </c>
      <c r="E19" s="43">
        <v>39497</v>
      </c>
      <c r="F19" s="1" t="s">
        <v>482</v>
      </c>
      <c r="G19" s="44" t="s">
        <v>522</v>
      </c>
      <c r="H19" s="3">
        <v>81199</v>
      </c>
      <c r="I19" s="3">
        <v>0</v>
      </c>
      <c r="J19" s="3">
        <v>0</v>
      </c>
      <c r="K19" s="3">
        <v>0</v>
      </c>
      <c r="L19" s="4">
        <v>81199</v>
      </c>
      <c r="M19" s="3">
        <v>65800</v>
      </c>
      <c r="N19" s="50">
        <v>7308</v>
      </c>
      <c r="O19" s="3">
        <v>0</v>
      </c>
      <c r="P19" s="3">
        <v>0</v>
      </c>
      <c r="Q19" s="4">
        <v>73108</v>
      </c>
      <c r="R19" s="4">
        <v>8091</v>
      </c>
    </row>
    <row r="20" spans="1:18" x14ac:dyDescent="0.2">
      <c r="A20" s="2" t="s">
        <v>1290</v>
      </c>
      <c r="B20" s="1" t="s">
        <v>1291</v>
      </c>
      <c r="C20" s="1" t="s">
        <v>548</v>
      </c>
      <c r="D20" s="1" t="s">
        <v>48</v>
      </c>
      <c r="E20" s="43">
        <v>39545</v>
      </c>
      <c r="F20" s="1" t="s">
        <v>482</v>
      </c>
      <c r="G20" s="44" t="s">
        <v>522</v>
      </c>
      <c r="H20" s="3">
        <v>189417</v>
      </c>
      <c r="I20" s="3">
        <v>0</v>
      </c>
      <c r="J20" s="3">
        <v>0</v>
      </c>
      <c r="K20" s="3">
        <v>0</v>
      </c>
      <c r="L20" s="4">
        <v>189417</v>
      </c>
      <c r="M20" s="3">
        <v>153430</v>
      </c>
      <c r="N20" s="50">
        <v>17047</v>
      </c>
      <c r="O20" s="3">
        <v>0</v>
      </c>
      <c r="P20" s="3">
        <v>0</v>
      </c>
      <c r="Q20" s="4">
        <v>170477</v>
      </c>
      <c r="R20" s="4">
        <v>18940</v>
      </c>
    </row>
    <row r="21" spans="1:18" x14ac:dyDescent="0.2">
      <c r="A21" s="2" t="s">
        <v>1292</v>
      </c>
      <c r="B21" s="1" t="s">
        <v>1293</v>
      </c>
      <c r="C21" s="1" t="s">
        <v>548</v>
      </c>
      <c r="D21" s="1" t="s">
        <v>48</v>
      </c>
      <c r="E21" s="43">
        <v>39572</v>
      </c>
      <c r="F21" s="1" t="s">
        <v>482</v>
      </c>
      <c r="G21" s="44" t="s">
        <v>522</v>
      </c>
      <c r="H21" s="3">
        <v>268175</v>
      </c>
      <c r="I21" s="3">
        <v>0</v>
      </c>
      <c r="J21" s="3">
        <v>0</v>
      </c>
      <c r="K21" s="3">
        <v>0</v>
      </c>
      <c r="L21" s="4">
        <v>268175</v>
      </c>
      <c r="M21" s="3">
        <v>217230</v>
      </c>
      <c r="N21" s="50">
        <v>24132</v>
      </c>
      <c r="O21" s="3">
        <v>0</v>
      </c>
      <c r="P21" s="3">
        <v>0</v>
      </c>
      <c r="Q21" s="4">
        <v>241362</v>
      </c>
      <c r="R21" s="4">
        <v>26813</v>
      </c>
    </row>
    <row r="22" spans="1:18" x14ac:dyDescent="0.2">
      <c r="A22" s="2" t="s">
        <v>1315</v>
      </c>
      <c r="B22" s="1" t="s">
        <v>1316</v>
      </c>
      <c r="C22" s="1" t="s">
        <v>548</v>
      </c>
      <c r="D22" s="1" t="s">
        <v>48</v>
      </c>
      <c r="E22" s="43">
        <v>39594</v>
      </c>
      <c r="F22" s="1" t="s">
        <v>482</v>
      </c>
      <c r="G22" s="44" t="s">
        <v>522</v>
      </c>
      <c r="H22" s="3">
        <v>563588</v>
      </c>
      <c r="I22" s="3">
        <v>0</v>
      </c>
      <c r="J22" s="3">
        <v>0</v>
      </c>
      <c r="K22" s="3">
        <v>0</v>
      </c>
      <c r="L22" s="4">
        <v>563588</v>
      </c>
      <c r="M22" s="3">
        <v>456507</v>
      </c>
      <c r="N22" s="50">
        <v>50723</v>
      </c>
      <c r="O22" s="3">
        <v>0</v>
      </c>
      <c r="P22" s="3">
        <v>0</v>
      </c>
      <c r="Q22" s="4">
        <v>507230</v>
      </c>
      <c r="R22" s="4">
        <v>56358</v>
      </c>
    </row>
    <row r="23" spans="1:18" x14ac:dyDescent="0.2">
      <c r="A23" s="2" t="s">
        <v>1317</v>
      </c>
      <c r="B23" s="1" t="s">
        <v>1318</v>
      </c>
      <c r="C23" s="1" t="s">
        <v>548</v>
      </c>
      <c r="D23" s="1" t="s">
        <v>48</v>
      </c>
      <c r="E23" s="43">
        <v>39594</v>
      </c>
      <c r="F23" s="1" t="s">
        <v>482</v>
      </c>
      <c r="G23" s="44" t="s">
        <v>522</v>
      </c>
      <c r="H23" s="3">
        <v>563588</v>
      </c>
      <c r="I23" s="3">
        <v>0</v>
      </c>
      <c r="J23" s="3">
        <v>0</v>
      </c>
      <c r="K23" s="3">
        <v>0</v>
      </c>
      <c r="L23" s="4">
        <v>563588</v>
      </c>
      <c r="M23" s="3">
        <v>456507</v>
      </c>
      <c r="N23" s="50">
        <v>50723</v>
      </c>
      <c r="O23" s="3">
        <v>0</v>
      </c>
      <c r="P23" s="3">
        <v>0</v>
      </c>
      <c r="Q23" s="4">
        <v>507230</v>
      </c>
      <c r="R23" s="4">
        <v>56358</v>
      </c>
    </row>
    <row r="24" spans="1:18" x14ac:dyDescent="0.2">
      <c r="A24" s="2" t="s">
        <v>1319</v>
      </c>
      <c r="B24" s="1" t="s">
        <v>1320</v>
      </c>
      <c r="C24" s="1" t="s">
        <v>548</v>
      </c>
      <c r="D24" s="1" t="s">
        <v>48</v>
      </c>
      <c r="E24" s="43">
        <v>39594</v>
      </c>
      <c r="F24" s="1" t="s">
        <v>482</v>
      </c>
      <c r="G24" s="44" t="s">
        <v>522</v>
      </c>
      <c r="H24" s="3">
        <v>903027</v>
      </c>
      <c r="I24" s="3">
        <v>0</v>
      </c>
      <c r="J24" s="3">
        <v>0</v>
      </c>
      <c r="K24" s="3">
        <v>0</v>
      </c>
      <c r="L24" s="4">
        <v>903027</v>
      </c>
      <c r="M24" s="3">
        <v>731484</v>
      </c>
      <c r="N24" s="50">
        <v>81276</v>
      </c>
      <c r="O24" s="3">
        <v>0</v>
      </c>
      <c r="P24" s="3">
        <v>0</v>
      </c>
      <c r="Q24" s="4">
        <v>812760</v>
      </c>
      <c r="R24" s="4">
        <v>90267</v>
      </c>
    </row>
    <row r="25" spans="1:18" x14ac:dyDescent="0.2">
      <c r="A25" s="2" t="s">
        <v>1288</v>
      </c>
      <c r="B25" s="1" t="s">
        <v>1289</v>
      </c>
      <c r="C25" s="1" t="s">
        <v>548</v>
      </c>
      <c r="D25" s="1" t="s">
        <v>48</v>
      </c>
      <c r="E25" s="43">
        <v>39603</v>
      </c>
      <c r="F25" s="1" t="s">
        <v>482</v>
      </c>
      <c r="G25" s="44" t="s">
        <v>643</v>
      </c>
      <c r="H25" s="3">
        <v>53086</v>
      </c>
      <c r="I25" s="3">
        <v>0</v>
      </c>
      <c r="J25" s="3">
        <v>0</v>
      </c>
      <c r="K25" s="3">
        <v>0</v>
      </c>
      <c r="L25" s="4">
        <v>53086</v>
      </c>
      <c r="M25" s="3">
        <v>48869</v>
      </c>
      <c r="N25" s="50">
        <v>4217</v>
      </c>
      <c r="O25" s="3">
        <v>0</v>
      </c>
      <c r="P25" s="3">
        <v>0</v>
      </c>
      <c r="Q25" s="4">
        <v>53086</v>
      </c>
      <c r="R25" s="4">
        <v>0</v>
      </c>
    </row>
    <row r="26" spans="1:18" x14ac:dyDescent="0.2">
      <c r="A26" s="2" t="s">
        <v>1301</v>
      </c>
      <c r="B26" s="1" t="s">
        <v>1302</v>
      </c>
      <c r="C26" s="1" t="s">
        <v>548</v>
      </c>
      <c r="D26" s="1" t="s">
        <v>48</v>
      </c>
      <c r="E26" s="43">
        <v>40162</v>
      </c>
      <c r="F26" s="1" t="s">
        <v>482</v>
      </c>
      <c r="G26" s="44" t="s">
        <v>522</v>
      </c>
      <c r="H26" s="3">
        <v>1295740</v>
      </c>
      <c r="I26" s="3">
        <v>0</v>
      </c>
      <c r="J26" s="3">
        <v>0</v>
      </c>
      <c r="K26" s="3">
        <v>0</v>
      </c>
      <c r="L26" s="4">
        <v>1295740</v>
      </c>
      <c r="M26" s="3">
        <v>1049528</v>
      </c>
      <c r="N26" s="50">
        <v>116615</v>
      </c>
      <c r="O26" s="3">
        <v>0</v>
      </c>
      <c r="P26" s="3">
        <v>0</v>
      </c>
      <c r="Q26" s="4">
        <v>1166143</v>
      </c>
      <c r="R26" s="4">
        <v>129597</v>
      </c>
    </row>
    <row r="27" spans="1:18" x14ac:dyDescent="0.2">
      <c r="A27" s="2" t="s">
        <v>1283</v>
      </c>
      <c r="B27" s="1" t="s">
        <v>1284</v>
      </c>
      <c r="C27" s="1" t="s">
        <v>548</v>
      </c>
      <c r="D27" s="1" t="s">
        <v>48</v>
      </c>
      <c r="E27" s="43">
        <v>40523</v>
      </c>
      <c r="F27" s="1" t="s">
        <v>482</v>
      </c>
      <c r="G27" s="44" t="s">
        <v>522</v>
      </c>
      <c r="H27" s="3">
        <v>32000</v>
      </c>
      <c r="I27" s="3">
        <v>0</v>
      </c>
      <c r="J27" s="3">
        <v>0</v>
      </c>
      <c r="K27" s="3">
        <v>0</v>
      </c>
      <c r="L27" s="4">
        <v>32000</v>
      </c>
      <c r="M27" s="3">
        <v>25948</v>
      </c>
      <c r="N27" s="50">
        <v>2880</v>
      </c>
      <c r="O27" s="3">
        <v>0</v>
      </c>
      <c r="P27" s="3">
        <v>0</v>
      </c>
      <c r="Q27" s="4">
        <v>28828</v>
      </c>
      <c r="R27" s="4">
        <v>3172</v>
      </c>
    </row>
    <row r="28" spans="1:18" x14ac:dyDescent="0.2">
      <c r="A28" s="2" t="s">
        <v>1285</v>
      </c>
      <c r="B28" s="1" t="s">
        <v>1284</v>
      </c>
      <c r="C28" s="1" t="s">
        <v>548</v>
      </c>
      <c r="D28" s="1" t="s">
        <v>48</v>
      </c>
      <c r="E28" s="43">
        <v>40523</v>
      </c>
      <c r="F28" s="1" t="s">
        <v>482</v>
      </c>
      <c r="G28" s="44" t="s">
        <v>522</v>
      </c>
      <c r="H28" s="3">
        <v>36500</v>
      </c>
      <c r="I28" s="3">
        <v>0</v>
      </c>
      <c r="J28" s="3">
        <v>0</v>
      </c>
      <c r="K28" s="3">
        <v>0</v>
      </c>
      <c r="L28" s="4">
        <v>36500</v>
      </c>
      <c r="M28" s="3">
        <v>29559</v>
      </c>
      <c r="N28" s="50">
        <v>3282</v>
      </c>
      <c r="O28" s="3">
        <v>0</v>
      </c>
      <c r="P28" s="3">
        <v>0</v>
      </c>
      <c r="Q28" s="4">
        <v>32841</v>
      </c>
      <c r="R28" s="4">
        <v>3659</v>
      </c>
    </row>
    <row r="29" spans="1:18" x14ac:dyDescent="0.2">
      <c r="A29" s="2" t="s">
        <v>1286</v>
      </c>
      <c r="B29" s="1" t="s">
        <v>1284</v>
      </c>
      <c r="C29" s="1" t="s">
        <v>548</v>
      </c>
      <c r="D29" s="1" t="s">
        <v>48</v>
      </c>
      <c r="E29" s="43">
        <v>40523</v>
      </c>
      <c r="F29" s="1" t="s">
        <v>482</v>
      </c>
      <c r="G29" s="44" t="s">
        <v>522</v>
      </c>
      <c r="H29" s="3">
        <v>32000</v>
      </c>
      <c r="I29" s="3">
        <v>0</v>
      </c>
      <c r="J29" s="3">
        <v>0</v>
      </c>
      <c r="K29" s="3">
        <v>0</v>
      </c>
      <c r="L29" s="4">
        <v>32000</v>
      </c>
      <c r="M29" s="3">
        <v>25948</v>
      </c>
      <c r="N29" s="50">
        <v>2880</v>
      </c>
      <c r="O29" s="3">
        <v>0</v>
      </c>
      <c r="P29" s="3">
        <v>0</v>
      </c>
      <c r="Q29" s="4">
        <v>28828</v>
      </c>
      <c r="R29" s="4">
        <v>3172</v>
      </c>
    </row>
    <row r="30" spans="1:18" x14ac:dyDescent="0.2">
      <c r="A30" s="2" t="s">
        <v>1287</v>
      </c>
      <c r="B30" s="1" t="s">
        <v>1284</v>
      </c>
      <c r="C30" s="1" t="s">
        <v>548</v>
      </c>
      <c r="D30" s="1" t="s">
        <v>48</v>
      </c>
      <c r="E30" s="43">
        <v>40523</v>
      </c>
      <c r="F30" s="1" t="s">
        <v>482</v>
      </c>
      <c r="G30" s="44" t="s">
        <v>522</v>
      </c>
      <c r="H30" s="3">
        <v>36500</v>
      </c>
      <c r="I30" s="3">
        <v>0</v>
      </c>
      <c r="J30" s="3">
        <v>0</v>
      </c>
      <c r="K30" s="3">
        <v>0</v>
      </c>
      <c r="L30" s="4">
        <v>36500</v>
      </c>
      <c r="M30" s="3">
        <v>29559</v>
      </c>
      <c r="N30" s="50">
        <v>3282</v>
      </c>
      <c r="O30" s="3">
        <v>0</v>
      </c>
      <c r="P30" s="3">
        <v>0</v>
      </c>
      <c r="Q30" s="4">
        <v>32841</v>
      </c>
      <c r="R30" s="4">
        <v>3659</v>
      </c>
    </row>
    <row r="31" spans="1:18" x14ac:dyDescent="0.2">
      <c r="A31" s="2" t="s">
        <v>1345</v>
      </c>
      <c r="B31" s="1" t="s">
        <v>1346</v>
      </c>
      <c r="C31" s="1" t="s">
        <v>521</v>
      </c>
      <c r="D31" s="1" t="s">
        <v>50</v>
      </c>
      <c r="E31" s="43">
        <v>40823</v>
      </c>
      <c r="F31" s="1" t="s">
        <v>482</v>
      </c>
      <c r="G31" s="44" t="s">
        <v>522</v>
      </c>
      <c r="H31" s="3">
        <v>214488</v>
      </c>
      <c r="I31" s="3">
        <v>0</v>
      </c>
      <c r="J31" s="3">
        <v>0</v>
      </c>
      <c r="K31" s="3">
        <v>0</v>
      </c>
      <c r="L31" s="4">
        <v>214488</v>
      </c>
      <c r="M31" s="3">
        <v>173769</v>
      </c>
      <c r="N31" s="50">
        <v>19303</v>
      </c>
      <c r="O31" s="3">
        <v>0</v>
      </c>
      <c r="P31" s="3">
        <v>0</v>
      </c>
      <c r="Q31" s="4">
        <v>193072</v>
      </c>
      <c r="R31" s="4">
        <v>21416</v>
      </c>
    </row>
    <row r="32" spans="1:18" x14ac:dyDescent="0.2">
      <c r="A32" s="2" t="s">
        <v>1347</v>
      </c>
      <c r="B32" s="1" t="s">
        <v>1348</v>
      </c>
      <c r="C32" s="1" t="s">
        <v>521</v>
      </c>
      <c r="D32" s="1" t="s">
        <v>50</v>
      </c>
      <c r="E32" s="43">
        <v>40823</v>
      </c>
      <c r="F32" s="1" t="s">
        <v>482</v>
      </c>
      <c r="G32" s="44" t="s">
        <v>522</v>
      </c>
      <c r="H32" s="3">
        <v>214488</v>
      </c>
      <c r="I32" s="3">
        <v>0</v>
      </c>
      <c r="J32" s="3">
        <v>0</v>
      </c>
      <c r="K32" s="3">
        <v>0</v>
      </c>
      <c r="L32" s="4">
        <v>214488</v>
      </c>
      <c r="M32" s="3">
        <v>173769</v>
      </c>
      <c r="N32" s="50">
        <v>19303</v>
      </c>
      <c r="O32" s="3">
        <v>0</v>
      </c>
      <c r="P32" s="3">
        <v>0</v>
      </c>
      <c r="Q32" s="4">
        <v>193072</v>
      </c>
      <c r="R32" s="4">
        <v>21416</v>
      </c>
    </row>
    <row r="33" spans="1:18" x14ac:dyDescent="0.2">
      <c r="A33" s="2" t="s">
        <v>1349</v>
      </c>
      <c r="B33" s="1" t="s">
        <v>1350</v>
      </c>
      <c r="C33" s="1" t="s">
        <v>521</v>
      </c>
      <c r="D33" s="1" t="s">
        <v>50</v>
      </c>
      <c r="E33" s="43">
        <v>40823</v>
      </c>
      <c r="F33" s="1" t="s">
        <v>482</v>
      </c>
      <c r="G33" s="44" t="s">
        <v>522</v>
      </c>
      <c r="H33" s="3">
        <v>214488</v>
      </c>
      <c r="I33" s="3">
        <v>0</v>
      </c>
      <c r="J33" s="3">
        <v>0</v>
      </c>
      <c r="K33" s="3">
        <v>0</v>
      </c>
      <c r="L33" s="4">
        <v>214488</v>
      </c>
      <c r="M33" s="3">
        <v>173769</v>
      </c>
      <c r="N33" s="50">
        <v>19303</v>
      </c>
      <c r="O33" s="3">
        <v>0</v>
      </c>
      <c r="P33" s="3">
        <v>0</v>
      </c>
      <c r="Q33" s="4">
        <v>193072</v>
      </c>
      <c r="R33" s="4">
        <v>21416</v>
      </c>
    </row>
    <row r="34" spans="1:18" x14ac:dyDescent="0.2">
      <c r="A34" s="2" t="s">
        <v>1351</v>
      </c>
      <c r="B34" s="1" t="s">
        <v>1352</v>
      </c>
      <c r="C34" s="1" t="s">
        <v>521</v>
      </c>
      <c r="D34" s="1" t="s">
        <v>50</v>
      </c>
      <c r="E34" s="43">
        <v>40823</v>
      </c>
      <c r="F34" s="1" t="s">
        <v>482</v>
      </c>
      <c r="G34" s="44" t="s">
        <v>522</v>
      </c>
      <c r="H34" s="3">
        <v>214488</v>
      </c>
      <c r="I34" s="3">
        <v>0</v>
      </c>
      <c r="J34" s="3">
        <v>0</v>
      </c>
      <c r="K34" s="3">
        <v>0</v>
      </c>
      <c r="L34" s="4">
        <v>214488</v>
      </c>
      <c r="M34" s="3">
        <v>173769</v>
      </c>
      <c r="N34" s="50">
        <v>19303</v>
      </c>
      <c r="O34" s="3">
        <v>0</v>
      </c>
      <c r="P34" s="3">
        <v>0</v>
      </c>
      <c r="Q34" s="4">
        <v>193072</v>
      </c>
      <c r="R34" s="4">
        <v>21416</v>
      </c>
    </row>
    <row r="35" spans="1:18" x14ac:dyDescent="0.2">
      <c r="A35" s="2" t="s">
        <v>1353</v>
      </c>
      <c r="B35" s="1" t="s">
        <v>1350</v>
      </c>
      <c r="C35" s="1" t="s">
        <v>521</v>
      </c>
      <c r="D35" s="1" t="s">
        <v>50</v>
      </c>
      <c r="E35" s="43">
        <v>40823</v>
      </c>
      <c r="F35" s="1" t="s">
        <v>482</v>
      </c>
      <c r="G35" s="44" t="s">
        <v>522</v>
      </c>
      <c r="H35" s="3">
        <v>214488</v>
      </c>
      <c r="I35" s="3">
        <v>0</v>
      </c>
      <c r="J35" s="3">
        <v>0</v>
      </c>
      <c r="K35" s="3">
        <v>0</v>
      </c>
      <c r="L35" s="4">
        <v>214488</v>
      </c>
      <c r="M35" s="3">
        <v>173769</v>
      </c>
      <c r="N35" s="50">
        <v>19303</v>
      </c>
      <c r="O35" s="3">
        <v>0</v>
      </c>
      <c r="P35" s="3">
        <v>0</v>
      </c>
      <c r="Q35" s="4">
        <v>193072</v>
      </c>
      <c r="R35" s="4">
        <v>21416</v>
      </c>
    </row>
    <row r="36" spans="1:18" x14ac:dyDescent="0.2">
      <c r="A36" s="2" t="s">
        <v>531</v>
      </c>
      <c r="B36" s="1" t="s">
        <v>532</v>
      </c>
      <c r="C36" s="1" t="s">
        <v>521</v>
      </c>
      <c r="D36" s="1" t="s">
        <v>50</v>
      </c>
      <c r="E36" s="43">
        <v>40942</v>
      </c>
      <c r="F36" s="1" t="s">
        <v>482</v>
      </c>
      <c r="G36" s="44" t="s">
        <v>522</v>
      </c>
      <c r="H36" s="3">
        <v>22144</v>
      </c>
      <c r="I36" s="3">
        <v>0</v>
      </c>
      <c r="J36" s="3">
        <v>0</v>
      </c>
      <c r="K36" s="3">
        <v>0</v>
      </c>
      <c r="L36" s="4">
        <v>22144</v>
      </c>
      <c r="M36" s="3">
        <v>17930</v>
      </c>
      <c r="N36" s="50">
        <v>1993</v>
      </c>
      <c r="O36" s="3">
        <v>0</v>
      </c>
      <c r="P36" s="3">
        <v>0</v>
      </c>
      <c r="Q36" s="4">
        <v>19923</v>
      </c>
      <c r="R36" s="4">
        <v>2221</v>
      </c>
    </row>
    <row r="37" spans="1:18" x14ac:dyDescent="0.2">
      <c r="A37" s="2" t="s">
        <v>533</v>
      </c>
      <c r="B37" s="1" t="s">
        <v>534</v>
      </c>
      <c r="C37" s="1" t="s">
        <v>521</v>
      </c>
      <c r="D37" s="1" t="s">
        <v>50</v>
      </c>
      <c r="E37" s="43">
        <v>40942</v>
      </c>
      <c r="F37" s="1" t="s">
        <v>482</v>
      </c>
      <c r="G37" s="44" t="s">
        <v>522</v>
      </c>
      <c r="H37" s="3">
        <v>22144</v>
      </c>
      <c r="I37" s="3">
        <v>0</v>
      </c>
      <c r="J37" s="3">
        <v>0</v>
      </c>
      <c r="K37" s="3">
        <v>0</v>
      </c>
      <c r="L37" s="4">
        <v>22144</v>
      </c>
      <c r="M37" s="3">
        <v>17930</v>
      </c>
      <c r="N37" s="50">
        <v>1993</v>
      </c>
      <c r="O37" s="3">
        <v>0</v>
      </c>
      <c r="P37" s="3">
        <v>0</v>
      </c>
      <c r="Q37" s="4">
        <v>19923</v>
      </c>
      <c r="R37" s="4">
        <v>2221</v>
      </c>
    </row>
    <row r="38" spans="1:18" x14ac:dyDescent="0.2">
      <c r="A38" s="2" t="s">
        <v>523</v>
      </c>
      <c r="B38" s="1" t="s">
        <v>524</v>
      </c>
      <c r="C38" s="1" t="s">
        <v>521</v>
      </c>
      <c r="D38" s="1" t="s">
        <v>50</v>
      </c>
      <c r="E38" s="43">
        <v>40945</v>
      </c>
      <c r="F38" s="1" t="s">
        <v>525</v>
      </c>
      <c r="G38" s="44" t="s">
        <v>522</v>
      </c>
      <c r="H38" s="3">
        <v>44346</v>
      </c>
      <c r="I38" s="3">
        <v>0</v>
      </c>
      <c r="J38" s="3">
        <v>0</v>
      </c>
      <c r="K38" s="3">
        <v>0</v>
      </c>
      <c r="L38" s="4">
        <v>44346</v>
      </c>
      <c r="M38" s="3">
        <v>35917</v>
      </c>
      <c r="N38" s="50">
        <v>3990</v>
      </c>
      <c r="O38" s="3">
        <v>0</v>
      </c>
      <c r="P38" s="3">
        <v>0</v>
      </c>
      <c r="Q38" s="4">
        <v>39907</v>
      </c>
      <c r="R38" s="4">
        <v>4439</v>
      </c>
    </row>
    <row r="39" spans="1:18" x14ac:dyDescent="0.2">
      <c r="A39" s="2" t="s">
        <v>526</v>
      </c>
      <c r="B39" s="1" t="s">
        <v>527</v>
      </c>
      <c r="C39" s="1" t="s">
        <v>521</v>
      </c>
      <c r="D39" s="1" t="s">
        <v>50</v>
      </c>
      <c r="E39" s="43">
        <v>40945</v>
      </c>
      <c r="F39" s="1" t="s">
        <v>528</v>
      </c>
      <c r="G39" s="44" t="s">
        <v>522</v>
      </c>
      <c r="H39" s="3">
        <v>44346</v>
      </c>
      <c r="I39" s="3">
        <v>0</v>
      </c>
      <c r="J39" s="3">
        <v>0</v>
      </c>
      <c r="K39" s="3">
        <v>0</v>
      </c>
      <c r="L39" s="4">
        <v>44346</v>
      </c>
      <c r="M39" s="3">
        <v>35917</v>
      </c>
      <c r="N39" s="50">
        <v>3990</v>
      </c>
      <c r="O39" s="3">
        <v>0</v>
      </c>
      <c r="P39" s="3">
        <v>0</v>
      </c>
      <c r="Q39" s="4">
        <v>39907</v>
      </c>
      <c r="R39" s="4">
        <v>4439</v>
      </c>
    </row>
    <row r="40" spans="1:18" x14ac:dyDescent="0.2">
      <c r="A40" s="2" t="s">
        <v>529</v>
      </c>
      <c r="B40" s="1" t="s">
        <v>530</v>
      </c>
      <c r="C40" s="1" t="s">
        <v>521</v>
      </c>
      <c r="D40" s="1" t="s">
        <v>50</v>
      </c>
      <c r="E40" s="43">
        <v>40945</v>
      </c>
      <c r="F40" s="1" t="s">
        <v>482</v>
      </c>
      <c r="G40" s="44" t="s">
        <v>522</v>
      </c>
      <c r="H40" s="3">
        <v>69463</v>
      </c>
      <c r="I40" s="3">
        <v>0</v>
      </c>
      <c r="J40" s="3">
        <v>0</v>
      </c>
      <c r="K40" s="3">
        <v>0</v>
      </c>
      <c r="L40" s="4">
        <v>69463</v>
      </c>
      <c r="M40" s="3">
        <v>56277</v>
      </c>
      <c r="N40" s="50">
        <v>6253</v>
      </c>
      <c r="O40" s="3">
        <v>0</v>
      </c>
      <c r="P40" s="3">
        <v>0</v>
      </c>
      <c r="Q40" s="4">
        <v>62530</v>
      </c>
      <c r="R40" s="4">
        <v>6933</v>
      </c>
    </row>
    <row r="41" spans="1:18" x14ac:dyDescent="0.2">
      <c r="A41" s="2" t="s">
        <v>535</v>
      </c>
      <c r="B41" s="1" t="s">
        <v>536</v>
      </c>
      <c r="C41" s="1" t="s">
        <v>521</v>
      </c>
      <c r="D41" s="1" t="s">
        <v>50</v>
      </c>
      <c r="E41" s="43">
        <v>40959</v>
      </c>
      <c r="F41" s="1" t="s">
        <v>482</v>
      </c>
      <c r="G41" s="44" t="s">
        <v>522</v>
      </c>
      <c r="H41" s="3">
        <v>56092</v>
      </c>
      <c r="I41" s="3">
        <v>0</v>
      </c>
      <c r="J41" s="3">
        <v>0</v>
      </c>
      <c r="K41" s="3">
        <v>0</v>
      </c>
      <c r="L41" s="4">
        <v>56092</v>
      </c>
      <c r="M41" s="3">
        <v>45454</v>
      </c>
      <c r="N41" s="50">
        <v>5052</v>
      </c>
      <c r="O41" s="3">
        <v>0</v>
      </c>
      <c r="P41" s="3">
        <v>0</v>
      </c>
      <c r="Q41" s="4">
        <v>50506</v>
      </c>
      <c r="R41" s="4">
        <v>5586</v>
      </c>
    </row>
    <row r="42" spans="1:18" x14ac:dyDescent="0.2">
      <c r="A42" s="2" t="s">
        <v>537</v>
      </c>
      <c r="B42" s="1" t="s">
        <v>536</v>
      </c>
      <c r="C42" s="1" t="s">
        <v>521</v>
      </c>
      <c r="D42" s="1" t="s">
        <v>50</v>
      </c>
      <c r="E42" s="43">
        <v>40959</v>
      </c>
      <c r="F42" s="1" t="s">
        <v>482</v>
      </c>
      <c r="G42" s="44" t="s">
        <v>522</v>
      </c>
      <c r="H42" s="3">
        <v>56092</v>
      </c>
      <c r="I42" s="3">
        <v>0</v>
      </c>
      <c r="J42" s="3">
        <v>0</v>
      </c>
      <c r="K42" s="3">
        <v>0</v>
      </c>
      <c r="L42" s="4">
        <v>56092</v>
      </c>
      <c r="M42" s="3">
        <v>45454</v>
      </c>
      <c r="N42" s="50">
        <v>5052</v>
      </c>
      <c r="O42" s="3">
        <v>0</v>
      </c>
      <c r="P42" s="3">
        <v>0</v>
      </c>
      <c r="Q42" s="4">
        <v>50506</v>
      </c>
      <c r="R42" s="4">
        <v>5586</v>
      </c>
    </row>
    <row r="43" spans="1:18" x14ac:dyDescent="0.2">
      <c r="A43" s="2" t="s">
        <v>1356</v>
      </c>
      <c r="B43" s="1" t="s">
        <v>1357</v>
      </c>
      <c r="C43" s="1" t="s">
        <v>548</v>
      </c>
      <c r="D43" s="1" t="s">
        <v>48</v>
      </c>
      <c r="E43" s="43">
        <v>41051</v>
      </c>
      <c r="F43" s="1" t="s">
        <v>482</v>
      </c>
      <c r="G43" s="44" t="s">
        <v>522</v>
      </c>
      <c r="H43" s="3">
        <v>146135</v>
      </c>
      <c r="I43" s="3">
        <v>0</v>
      </c>
      <c r="J43" s="3">
        <v>0</v>
      </c>
      <c r="K43" s="3">
        <v>0</v>
      </c>
      <c r="L43" s="4">
        <v>146135</v>
      </c>
      <c r="M43" s="3">
        <v>118368</v>
      </c>
      <c r="N43" s="50">
        <v>13152</v>
      </c>
      <c r="O43" s="3">
        <v>0</v>
      </c>
      <c r="P43" s="3">
        <v>0</v>
      </c>
      <c r="Q43" s="4">
        <v>131520</v>
      </c>
      <c r="R43" s="4">
        <v>14615</v>
      </c>
    </row>
    <row r="44" spans="1:18" x14ac:dyDescent="0.2">
      <c r="A44" s="2" t="s">
        <v>1358</v>
      </c>
      <c r="B44" s="1" t="s">
        <v>1357</v>
      </c>
      <c r="C44" s="1" t="s">
        <v>548</v>
      </c>
      <c r="D44" s="1" t="s">
        <v>48</v>
      </c>
      <c r="E44" s="43">
        <v>41051</v>
      </c>
      <c r="F44" s="1" t="s">
        <v>482</v>
      </c>
      <c r="G44" s="44" t="s">
        <v>522</v>
      </c>
      <c r="H44" s="3">
        <v>146135</v>
      </c>
      <c r="I44" s="3">
        <v>0</v>
      </c>
      <c r="J44" s="3">
        <v>0</v>
      </c>
      <c r="K44" s="3">
        <v>0</v>
      </c>
      <c r="L44" s="4">
        <v>146135</v>
      </c>
      <c r="M44" s="3">
        <v>118368</v>
      </c>
      <c r="N44" s="50">
        <v>13152</v>
      </c>
      <c r="O44" s="3">
        <v>0</v>
      </c>
      <c r="P44" s="3">
        <v>0</v>
      </c>
      <c r="Q44" s="4">
        <v>131520</v>
      </c>
      <c r="R44" s="4">
        <v>14615</v>
      </c>
    </row>
    <row r="45" spans="1:18" x14ac:dyDescent="0.2">
      <c r="A45" s="2" t="s">
        <v>1359</v>
      </c>
      <c r="B45" s="1" t="s">
        <v>1357</v>
      </c>
      <c r="C45" s="1" t="s">
        <v>548</v>
      </c>
      <c r="D45" s="1" t="s">
        <v>48</v>
      </c>
      <c r="E45" s="43">
        <v>41051</v>
      </c>
      <c r="F45" s="1" t="s">
        <v>482</v>
      </c>
      <c r="G45" s="44" t="s">
        <v>522</v>
      </c>
      <c r="H45" s="3">
        <v>146135</v>
      </c>
      <c r="I45" s="3">
        <v>0</v>
      </c>
      <c r="J45" s="3">
        <v>0</v>
      </c>
      <c r="K45" s="3">
        <v>0</v>
      </c>
      <c r="L45" s="4">
        <v>146135</v>
      </c>
      <c r="M45" s="3">
        <v>118368</v>
      </c>
      <c r="N45" s="50">
        <v>13152</v>
      </c>
      <c r="O45" s="3">
        <v>0</v>
      </c>
      <c r="P45" s="3">
        <v>0</v>
      </c>
      <c r="Q45" s="4">
        <v>131520</v>
      </c>
      <c r="R45" s="4">
        <v>14615</v>
      </c>
    </row>
    <row r="46" spans="1:18" x14ac:dyDescent="0.2">
      <c r="A46" s="2" t="s">
        <v>1360</v>
      </c>
      <c r="B46" s="1" t="s">
        <v>1357</v>
      </c>
      <c r="C46" s="1" t="s">
        <v>548</v>
      </c>
      <c r="D46" s="1" t="s">
        <v>48</v>
      </c>
      <c r="E46" s="43">
        <v>41051</v>
      </c>
      <c r="F46" s="1" t="s">
        <v>482</v>
      </c>
      <c r="G46" s="44" t="s">
        <v>522</v>
      </c>
      <c r="H46" s="3">
        <v>146135</v>
      </c>
      <c r="I46" s="3">
        <v>0</v>
      </c>
      <c r="J46" s="3">
        <v>0</v>
      </c>
      <c r="K46" s="3">
        <v>0</v>
      </c>
      <c r="L46" s="4">
        <v>146135</v>
      </c>
      <c r="M46" s="3">
        <v>118368</v>
      </c>
      <c r="N46" s="50">
        <v>13152</v>
      </c>
      <c r="O46" s="3">
        <v>0</v>
      </c>
      <c r="P46" s="3">
        <v>0</v>
      </c>
      <c r="Q46" s="4">
        <v>131520</v>
      </c>
      <c r="R46" s="4">
        <v>14615</v>
      </c>
    </row>
    <row r="47" spans="1:18" x14ac:dyDescent="0.2">
      <c r="A47" s="2" t="s">
        <v>538</v>
      </c>
      <c r="B47" s="1" t="s">
        <v>539</v>
      </c>
      <c r="C47" s="1" t="s">
        <v>521</v>
      </c>
      <c r="D47" s="1" t="s">
        <v>50</v>
      </c>
      <c r="E47" s="43">
        <v>41075</v>
      </c>
      <c r="F47" s="1" t="s">
        <v>482</v>
      </c>
      <c r="G47" s="44" t="s">
        <v>522</v>
      </c>
      <c r="H47" s="3">
        <v>138768</v>
      </c>
      <c r="I47" s="3">
        <v>0</v>
      </c>
      <c r="J47" s="3">
        <v>0</v>
      </c>
      <c r="K47" s="3">
        <v>0</v>
      </c>
      <c r="L47" s="4">
        <v>138768</v>
      </c>
      <c r="M47" s="3">
        <v>112435</v>
      </c>
      <c r="N47" s="50">
        <v>12492</v>
      </c>
      <c r="O47" s="3">
        <v>0</v>
      </c>
      <c r="P47" s="3">
        <v>0</v>
      </c>
      <c r="Q47" s="4">
        <v>124927</v>
      </c>
      <c r="R47" s="4">
        <v>13841</v>
      </c>
    </row>
    <row r="48" spans="1:18" x14ac:dyDescent="0.2">
      <c r="A48" s="2" t="s">
        <v>596</v>
      </c>
      <c r="B48" s="1" t="s">
        <v>597</v>
      </c>
      <c r="C48" s="1" t="s">
        <v>548</v>
      </c>
      <c r="D48" s="1" t="s">
        <v>48</v>
      </c>
      <c r="E48" s="43">
        <v>41131</v>
      </c>
      <c r="F48" s="1" t="s">
        <v>482</v>
      </c>
      <c r="G48" s="44" t="s">
        <v>522</v>
      </c>
      <c r="H48" s="3">
        <v>5576591</v>
      </c>
      <c r="I48" s="3">
        <v>0</v>
      </c>
      <c r="J48" s="3">
        <v>0</v>
      </c>
      <c r="K48" s="3">
        <v>0</v>
      </c>
      <c r="L48" s="4">
        <v>5576591</v>
      </c>
      <c r="M48" s="3">
        <v>4517044</v>
      </c>
      <c r="N48" s="50">
        <v>501893</v>
      </c>
      <c r="O48" s="3">
        <v>0</v>
      </c>
      <c r="P48" s="3">
        <v>0</v>
      </c>
      <c r="Q48" s="4">
        <v>5018937</v>
      </c>
      <c r="R48" s="4">
        <v>557654</v>
      </c>
    </row>
    <row r="49" spans="1:18" x14ac:dyDescent="0.2">
      <c r="A49" s="2" t="s">
        <v>1354</v>
      </c>
      <c r="B49" s="1" t="s">
        <v>1355</v>
      </c>
      <c r="C49" s="1" t="s">
        <v>521</v>
      </c>
      <c r="D49" s="1" t="s">
        <v>50</v>
      </c>
      <c r="E49" s="43">
        <v>41165</v>
      </c>
      <c r="F49" s="1" t="s">
        <v>482</v>
      </c>
      <c r="G49" s="44" t="s">
        <v>522</v>
      </c>
      <c r="H49" s="3">
        <v>45367</v>
      </c>
      <c r="I49" s="3">
        <v>0</v>
      </c>
      <c r="J49" s="3">
        <v>0</v>
      </c>
      <c r="K49" s="3">
        <v>0</v>
      </c>
      <c r="L49" s="4">
        <v>45367</v>
      </c>
      <c r="M49" s="3">
        <v>36774</v>
      </c>
      <c r="N49" s="50">
        <v>4086</v>
      </c>
      <c r="O49" s="3">
        <v>0</v>
      </c>
      <c r="P49" s="3">
        <v>0</v>
      </c>
      <c r="Q49" s="4">
        <v>40860</v>
      </c>
      <c r="R49" s="4">
        <v>4507</v>
      </c>
    </row>
    <row r="50" spans="1:18" x14ac:dyDescent="0.2">
      <c r="A50" s="2" t="s">
        <v>542</v>
      </c>
      <c r="B50" s="1" t="s">
        <v>543</v>
      </c>
      <c r="C50" s="1" t="s">
        <v>521</v>
      </c>
      <c r="D50" s="1" t="s">
        <v>50</v>
      </c>
      <c r="E50" s="43">
        <v>41677</v>
      </c>
      <c r="F50" s="1" t="s">
        <v>482</v>
      </c>
      <c r="G50" s="44" t="s">
        <v>522</v>
      </c>
      <c r="H50" s="3">
        <v>2258001</v>
      </c>
      <c r="I50" s="3">
        <v>0</v>
      </c>
      <c r="J50" s="3">
        <v>0</v>
      </c>
      <c r="K50" s="3">
        <v>0</v>
      </c>
      <c r="L50" s="4">
        <v>2258001</v>
      </c>
      <c r="M50" s="3">
        <v>1828989</v>
      </c>
      <c r="N50" s="50">
        <v>203221</v>
      </c>
      <c r="O50" s="3">
        <v>0</v>
      </c>
      <c r="P50" s="3">
        <v>0</v>
      </c>
      <c r="Q50" s="4">
        <v>2032210</v>
      </c>
      <c r="R50" s="4">
        <v>225791</v>
      </c>
    </row>
    <row r="51" spans="1:18" x14ac:dyDescent="0.2">
      <c r="A51" s="2" t="s">
        <v>549</v>
      </c>
      <c r="B51" s="1" t="s">
        <v>550</v>
      </c>
      <c r="C51" s="1" t="s">
        <v>548</v>
      </c>
      <c r="D51" s="1" t="s">
        <v>48</v>
      </c>
      <c r="E51" s="43">
        <v>41677</v>
      </c>
      <c r="F51" s="1" t="s">
        <v>482</v>
      </c>
      <c r="G51" s="44" t="s">
        <v>522</v>
      </c>
      <c r="H51" s="3">
        <v>1157948</v>
      </c>
      <c r="I51" s="3">
        <v>0</v>
      </c>
      <c r="J51" s="3">
        <v>0</v>
      </c>
      <c r="K51" s="3">
        <v>0</v>
      </c>
      <c r="L51" s="4">
        <v>1157948</v>
      </c>
      <c r="M51" s="3">
        <v>937940</v>
      </c>
      <c r="N51" s="50">
        <v>104214</v>
      </c>
      <c r="O51" s="3">
        <v>0</v>
      </c>
      <c r="P51" s="3">
        <v>0</v>
      </c>
      <c r="Q51" s="4">
        <v>1042154</v>
      </c>
      <c r="R51" s="4">
        <v>115794</v>
      </c>
    </row>
    <row r="52" spans="1:18" x14ac:dyDescent="0.2">
      <c r="A52" s="2" t="s">
        <v>552</v>
      </c>
      <c r="B52" s="1" t="s">
        <v>543</v>
      </c>
      <c r="C52" s="1" t="s">
        <v>521</v>
      </c>
      <c r="D52" s="1" t="s">
        <v>50</v>
      </c>
      <c r="E52" s="43">
        <v>41677</v>
      </c>
      <c r="F52" s="1" t="s">
        <v>482</v>
      </c>
      <c r="G52" s="44" t="s">
        <v>522</v>
      </c>
      <c r="H52" s="3">
        <v>1693498</v>
      </c>
      <c r="I52" s="3">
        <v>0</v>
      </c>
      <c r="J52" s="3">
        <v>0</v>
      </c>
      <c r="K52" s="3">
        <v>0</v>
      </c>
      <c r="L52" s="4">
        <v>1693498</v>
      </c>
      <c r="M52" s="3">
        <v>1371729</v>
      </c>
      <c r="N52" s="50">
        <v>152412</v>
      </c>
      <c r="O52" s="3">
        <v>0</v>
      </c>
      <c r="P52" s="3">
        <v>0</v>
      </c>
      <c r="Q52" s="4">
        <v>1524141</v>
      </c>
      <c r="R52" s="4">
        <v>169357</v>
      </c>
    </row>
    <row r="53" spans="1:18" x14ac:dyDescent="0.2">
      <c r="A53" s="2" t="s">
        <v>554</v>
      </c>
      <c r="B53" s="1" t="s">
        <v>555</v>
      </c>
      <c r="C53" s="1" t="s">
        <v>548</v>
      </c>
      <c r="D53" s="1" t="s">
        <v>48</v>
      </c>
      <c r="E53" s="43">
        <v>41683</v>
      </c>
      <c r="F53" s="1" t="s">
        <v>482</v>
      </c>
      <c r="G53" s="44" t="s">
        <v>522</v>
      </c>
      <c r="H53" s="3">
        <v>6138150</v>
      </c>
      <c r="I53" s="3">
        <v>0</v>
      </c>
      <c r="J53" s="3">
        <v>0</v>
      </c>
      <c r="K53" s="3">
        <v>0</v>
      </c>
      <c r="L53" s="4">
        <v>6138150</v>
      </c>
      <c r="M53" s="3">
        <v>4971883</v>
      </c>
      <c r="N53" s="50">
        <v>552433</v>
      </c>
      <c r="O53" s="3">
        <v>0</v>
      </c>
      <c r="P53" s="3">
        <v>0</v>
      </c>
      <c r="Q53" s="4">
        <v>5524316</v>
      </c>
      <c r="R53" s="4">
        <v>613834</v>
      </c>
    </row>
    <row r="54" spans="1:18" x14ac:dyDescent="0.2">
      <c r="A54" s="2" t="s">
        <v>545</v>
      </c>
      <c r="B54" s="1" t="s">
        <v>546</v>
      </c>
      <c r="C54" s="1" t="s">
        <v>548</v>
      </c>
      <c r="D54" s="1" t="s">
        <v>48</v>
      </c>
      <c r="E54" s="43">
        <v>41687</v>
      </c>
      <c r="F54" s="1" t="s">
        <v>482</v>
      </c>
      <c r="G54" s="44" t="s">
        <v>522</v>
      </c>
      <c r="H54" s="3">
        <v>1736922</v>
      </c>
      <c r="I54" s="3">
        <v>0</v>
      </c>
      <c r="J54" s="3">
        <v>0</v>
      </c>
      <c r="K54" s="3">
        <v>0</v>
      </c>
      <c r="L54" s="4">
        <v>1736922</v>
      </c>
      <c r="M54" s="3">
        <v>1406897</v>
      </c>
      <c r="N54" s="50">
        <v>156318</v>
      </c>
      <c r="O54" s="3">
        <v>0</v>
      </c>
      <c r="P54" s="3">
        <v>0</v>
      </c>
      <c r="Q54" s="4">
        <v>1563215</v>
      </c>
      <c r="R54" s="4">
        <v>173707</v>
      </c>
    </row>
    <row r="55" spans="1:18" x14ac:dyDescent="0.2">
      <c r="A55" s="2" t="s">
        <v>556</v>
      </c>
      <c r="B55" s="1" t="s">
        <v>557</v>
      </c>
      <c r="C55" s="1" t="s">
        <v>548</v>
      </c>
      <c r="D55" s="1" t="s">
        <v>48</v>
      </c>
      <c r="E55" s="43">
        <v>41690</v>
      </c>
      <c r="F55" s="1" t="s">
        <v>482</v>
      </c>
      <c r="G55" s="44" t="s">
        <v>522</v>
      </c>
      <c r="H55" s="3">
        <v>1836279</v>
      </c>
      <c r="I55" s="3">
        <v>0</v>
      </c>
      <c r="J55" s="3">
        <v>0</v>
      </c>
      <c r="K55" s="3">
        <v>0</v>
      </c>
      <c r="L55" s="4">
        <v>1836279</v>
      </c>
      <c r="M55" s="3">
        <v>1487364</v>
      </c>
      <c r="N55" s="50">
        <v>165265</v>
      </c>
      <c r="O55" s="3">
        <v>0</v>
      </c>
      <c r="P55" s="3">
        <v>0</v>
      </c>
      <c r="Q55" s="4">
        <v>1652629</v>
      </c>
      <c r="R55" s="4">
        <v>183650</v>
      </c>
    </row>
    <row r="56" spans="1:18" x14ac:dyDescent="0.2">
      <c r="A56" s="2" t="s">
        <v>558</v>
      </c>
      <c r="B56" s="1" t="s">
        <v>559</v>
      </c>
      <c r="C56" s="1" t="s">
        <v>548</v>
      </c>
      <c r="D56" s="1" t="s">
        <v>48</v>
      </c>
      <c r="E56" s="43">
        <v>41694</v>
      </c>
      <c r="F56" s="1" t="s">
        <v>482</v>
      </c>
      <c r="G56" s="44" t="s">
        <v>522</v>
      </c>
      <c r="H56" s="3">
        <v>2814264</v>
      </c>
      <c r="I56" s="3">
        <v>0</v>
      </c>
      <c r="J56" s="3">
        <v>0</v>
      </c>
      <c r="K56" s="3">
        <v>0</v>
      </c>
      <c r="L56" s="4">
        <v>2814264</v>
      </c>
      <c r="M56" s="3">
        <v>2279570</v>
      </c>
      <c r="N56" s="50">
        <v>253284</v>
      </c>
      <c r="O56" s="3">
        <v>0</v>
      </c>
      <c r="P56" s="3">
        <v>0</v>
      </c>
      <c r="Q56" s="4">
        <v>2532854</v>
      </c>
      <c r="R56" s="4">
        <v>281410</v>
      </c>
    </row>
    <row r="57" spans="1:18" x14ac:dyDescent="0.2">
      <c r="A57" s="2" t="s">
        <v>564</v>
      </c>
      <c r="B57" s="1" t="s">
        <v>565</v>
      </c>
      <c r="C57" s="1" t="s">
        <v>548</v>
      </c>
      <c r="D57" s="1" t="s">
        <v>48</v>
      </c>
      <c r="E57" s="43">
        <v>41718</v>
      </c>
      <c r="F57" s="1" t="s">
        <v>482</v>
      </c>
      <c r="G57" s="44" t="s">
        <v>522</v>
      </c>
      <c r="H57" s="3">
        <v>3419577</v>
      </c>
      <c r="I57" s="3">
        <v>0</v>
      </c>
      <c r="J57" s="3">
        <v>0</v>
      </c>
      <c r="K57" s="3">
        <v>0</v>
      </c>
      <c r="L57" s="4">
        <v>3419577</v>
      </c>
      <c r="M57" s="3">
        <v>2769858</v>
      </c>
      <c r="N57" s="50">
        <v>307759</v>
      </c>
      <c r="O57" s="3">
        <v>0</v>
      </c>
      <c r="P57" s="3">
        <v>0</v>
      </c>
      <c r="Q57" s="4">
        <v>3077617</v>
      </c>
      <c r="R57" s="4">
        <v>341960</v>
      </c>
    </row>
    <row r="58" spans="1:18" x14ac:dyDescent="0.2">
      <c r="A58" s="2" t="s">
        <v>572</v>
      </c>
      <c r="B58" s="1" t="s">
        <v>546</v>
      </c>
      <c r="C58" s="1" t="s">
        <v>548</v>
      </c>
      <c r="D58" s="1" t="s">
        <v>48</v>
      </c>
      <c r="E58" s="43">
        <v>41718</v>
      </c>
      <c r="F58" s="1" t="s">
        <v>482</v>
      </c>
      <c r="G58" s="44" t="s">
        <v>522</v>
      </c>
      <c r="H58" s="3">
        <v>878014</v>
      </c>
      <c r="I58" s="3">
        <v>0</v>
      </c>
      <c r="J58" s="3">
        <v>0</v>
      </c>
      <c r="K58" s="3">
        <v>0</v>
      </c>
      <c r="L58" s="4">
        <v>878014</v>
      </c>
      <c r="M58" s="3">
        <v>711173</v>
      </c>
      <c r="N58" s="50">
        <v>79020</v>
      </c>
      <c r="O58" s="3">
        <v>0</v>
      </c>
      <c r="P58" s="3">
        <v>0</v>
      </c>
      <c r="Q58" s="4">
        <v>790193</v>
      </c>
      <c r="R58" s="4">
        <v>87821</v>
      </c>
    </row>
    <row r="59" spans="1:18" x14ac:dyDescent="0.2">
      <c r="A59" s="2" t="s">
        <v>573</v>
      </c>
      <c r="B59" s="1" t="s">
        <v>574</v>
      </c>
      <c r="C59" s="1" t="s">
        <v>521</v>
      </c>
      <c r="D59" s="1" t="s">
        <v>50</v>
      </c>
      <c r="E59" s="43">
        <v>41718</v>
      </c>
      <c r="F59" s="1" t="s">
        <v>482</v>
      </c>
      <c r="G59" s="44" t="s">
        <v>522</v>
      </c>
      <c r="H59" s="3">
        <v>280628</v>
      </c>
      <c r="I59" s="3">
        <v>0</v>
      </c>
      <c r="J59" s="3">
        <v>0</v>
      </c>
      <c r="K59" s="3">
        <v>0</v>
      </c>
      <c r="L59" s="4">
        <v>280628</v>
      </c>
      <c r="M59" s="3">
        <v>227300</v>
      </c>
      <c r="N59" s="50">
        <v>25254</v>
      </c>
      <c r="O59" s="3">
        <v>0</v>
      </c>
      <c r="P59" s="3">
        <v>0</v>
      </c>
      <c r="Q59" s="4">
        <v>252554</v>
      </c>
      <c r="R59" s="4">
        <v>28074</v>
      </c>
    </row>
    <row r="60" spans="1:18" x14ac:dyDescent="0.2">
      <c r="A60" s="2" t="s">
        <v>575</v>
      </c>
      <c r="B60" s="1" t="s">
        <v>576</v>
      </c>
      <c r="C60" s="1" t="s">
        <v>548</v>
      </c>
      <c r="D60" s="1" t="s">
        <v>48</v>
      </c>
      <c r="E60" s="43">
        <v>41718</v>
      </c>
      <c r="F60" s="1" t="s">
        <v>482</v>
      </c>
      <c r="G60" s="44" t="s">
        <v>522</v>
      </c>
      <c r="H60" s="3">
        <v>468273</v>
      </c>
      <c r="I60" s="3">
        <v>0</v>
      </c>
      <c r="J60" s="3">
        <v>0</v>
      </c>
      <c r="K60" s="3">
        <v>0</v>
      </c>
      <c r="L60" s="4">
        <v>468273</v>
      </c>
      <c r="M60" s="3">
        <v>379284</v>
      </c>
      <c r="N60" s="50">
        <v>42145</v>
      </c>
      <c r="O60" s="3">
        <v>0</v>
      </c>
      <c r="P60" s="3">
        <v>0</v>
      </c>
      <c r="Q60" s="4">
        <v>421429</v>
      </c>
      <c r="R60" s="4">
        <v>46844</v>
      </c>
    </row>
    <row r="61" spans="1:18" x14ac:dyDescent="0.2">
      <c r="A61" s="2" t="s">
        <v>567</v>
      </c>
      <c r="B61" s="1" t="s">
        <v>568</v>
      </c>
      <c r="C61" s="1" t="s">
        <v>569</v>
      </c>
      <c r="D61" s="1" t="s">
        <v>0</v>
      </c>
      <c r="E61" s="43">
        <v>41719</v>
      </c>
      <c r="F61" s="1" t="s">
        <v>482</v>
      </c>
      <c r="G61" s="44" t="s">
        <v>522</v>
      </c>
      <c r="H61" s="3">
        <v>1133066</v>
      </c>
      <c r="I61" s="3">
        <v>0</v>
      </c>
      <c r="J61" s="3">
        <v>0</v>
      </c>
      <c r="K61" s="3">
        <v>0</v>
      </c>
      <c r="L61" s="4">
        <v>1133066</v>
      </c>
      <c r="M61" s="3">
        <v>917796</v>
      </c>
      <c r="N61" s="50">
        <v>101975</v>
      </c>
      <c r="O61" s="3">
        <v>0</v>
      </c>
      <c r="P61" s="3">
        <v>0</v>
      </c>
      <c r="Q61" s="4">
        <v>1019771</v>
      </c>
      <c r="R61" s="4">
        <v>113295</v>
      </c>
    </row>
    <row r="62" spans="1:18" x14ac:dyDescent="0.2">
      <c r="A62" s="2" t="s">
        <v>570</v>
      </c>
      <c r="B62" s="1" t="s">
        <v>571</v>
      </c>
      <c r="C62" s="1" t="s">
        <v>521</v>
      </c>
      <c r="D62" s="1" t="s">
        <v>50</v>
      </c>
      <c r="E62" s="43">
        <v>41723</v>
      </c>
      <c r="F62" s="1" t="s">
        <v>482</v>
      </c>
      <c r="G62" s="44" t="s">
        <v>522</v>
      </c>
      <c r="H62" s="3">
        <v>446561</v>
      </c>
      <c r="I62" s="3">
        <v>0</v>
      </c>
      <c r="J62" s="3">
        <v>0</v>
      </c>
      <c r="K62" s="3">
        <v>0</v>
      </c>
      <c r="L62" s="4">
        <v>446561</v>
      </c>
      <c r="M62" s="3">
        <v>361678</v>
      </c>
      <c r="N62" s="50">
        <v>40188</v>
      </c>
      <c r="O62" s="3">
        <v>0</v>
      </c>
      <c r="P62" s="3">
        <v>0</v>
      </c>
      <c r="Q62" s="4">
        <v>401866</v>
      </c>
      <c r="R62" s="4">
        <v>44695</v>
      </c>
    </row>
    <row r="63" spans="1:18" x14ac:dyDescent="0.2">
      <c r="A63" s="2" t="s">
        <v>578</v>
      </c>
      <c r="B63" s="1" t="s">
        <v>579</v>
      </c>
      <c r="C63" s="1" t="s">
        <v>521</v>
      </c>
      <c r="D63" s="1" t="s">
        <v>50</v>
      </c>
      <c r="E63" s="43">
        <v>41726</v>
      </c>
      <c r="F63" s="1" t="s">
        <v>482</v>
      </c>
      <c r="G63" s="44" t="s">
        <v>522</v>
      </c>
      <c r="H63" s="3">
        <v>381796</v>
      </c>
      <c r="I63" s="3">
        <v>0</v>
      </c>
      <c r="J63" s="3">
        <v>0</v>
      </c>
      <c r="K63" s="3">
        <v>0</v>
      </c>
      <c r="L63" s="4">
        <v>381796</v>
      </c>
      <c r="M63" s="3">
        <v>309228</v>
      </c>
      <c r="N63" s="50">
        <v>34361</v>
      </c>
      <c r="O63" s="3">
        <v>0</v>
      </c>
      <c r="P63" s="3">
        <v>0</v>
      </c>
      <c r="Q63" s="4">
        <v>343589</v>
      </c>
      <c r="R63" s="4">
        <v>38207</v>
      </c>
    </row>
    <row r="64" spans="1:18" x14ac:dyDescent="0.2">
      <c r="A64" s="2" t="s">
        <v>580</v>
      </c>
      <c r="B64" s="1" t="s">
        <v>581</v>
      </c>
      <c r="C64" s="1" t="s">
        <v>521</v>
      </c>
      <c r="D64" s="1" t="s">
        <v>50</v>
      </c>
      <c r="E64" s="43">
        <v>41726</v>
      </c>
      <c r="F64" s="1" t="s">
        <v>482</v>
      </c>
      <c r="G64" s="44" t="s">
        <v>522</v>
      </c>
      <c r="H64" s="3">
        <v>143098</v>
      </c>
      <c r="I64" s="3">
        <v>0</v>
      </c>
      <c r="J64" s="3">
        <v>0</v>
      </c>
      <c r="K64" s="3">
        <v>0</v>
      </c>
      <c r="L64" s="4">
        <v>143098</v>
      </c>
      <c r="M64" s="3">
        <v>115936</v>
      </c>
      <c r="N64" s="50">
        <v>12881</v>
      </c>
      <c r="O64" s="3">
        <v>0</v>
      </c>
      <c r="P64" s="3">
        <v>0</v>
      </c>
      <c r="Q64" s="4">
        <v>128817</v>
      </c>
      <c r="R64" s="4">
        <v>14281</v>
      </c>
    </row>
    <row r="65" spans="1:18" x14ac:dyDescent="0.2">
      <c r="A65" s="2" t="s">
        <v>560</v>
      </c>
      <c r="B65" s="1" t="s">
        <v>561</v>
      </c>
      <c r="C65" s="1" t="s">
        <v>562</v>
      </c>
      <c r="D65" s="1" t="s">
        <v>40</v>
      </c>
      <c r="E65" s="43">
        <v>41773</v>
      </c>
      <c r="F65" s="1" t="s">
        <v>482</v>
      </c>
      <c r="G65" s="44" t="s">
        <v>563</v>
      </c>
      <c r="H65" s="3">
        <v>1194177</v>
      </c>
      <c r="I65" s="3">
        <v>0</v>
      </c>
      <c r="J65" s="3">
        <v>0</v>
      </c>
      <c r="K65" s="3">
        <v>0</v>
      </c>
      <c r="L65" s="4">
        <v>1194177</v>
      </c>
      <c r="M65" s="3">
        <v>1194177</v>
      </c>
      <c r="N65" s="50">
        <v>0</v>
      </c>
      <c r="O65" s="3">
        <v>0</v>
      </c>
      <c r="P65" s="3">
        <v>0</v>
      </c>
      <c r="Q65" s="4">
        <v>1194177</v>
      </c>
      <c r="R65" s="4">
        <v>0</v>
      </c>
    </row>
    <row r="66" spans="1:18" x14ac:dyDescent="0.2">
      <c r="A66" s="2" t="s">
        <v>582</v>
      </c>
      <c r="B66" s="1" t="s">
        <v>583</v>
      </c>
      <c r="C66" s="1" t="s">
        <v>548</v>
      </c>
      <c r="D66" s="1" t="s">
        <v>48</v>
      </c>
      <c r="E66" s="43">
        <v>41786</v>
      </c>
      <c r="F66" s="1" t="s">
        <v>482</v>
      </c>
      <c r="G66" s="44" t="s">
        <v>522</v>
      </c>
      <c r="H66" s="3">
        <v>3357368</v>
      </c>
      <c r="I66" s="3">
        <v>0</v>
      </c>
      <c r="J66" s="3">
        <v>0</v>
      </c>
      <c r="K66" s="3">
        <v>0</v>
      </c>
      <c r="L66" s="4">
        <v>3357368</v>
      </c>
      <c r="M66" s="3">
        <v>2719449</v>
      </c>
      <c r="N66" s="50">
        <v>302161</v>
      </c>
      <c r="O66" s="3">
        <v>0</v>
      </c>
      <c r="P66" s="3">
        <v>0</v>
      </c>
      <c r="Q66" s="4">
        <v>3021610</v>
      </c>
      <c r="R66" s="4">
        <v>335758</v>
      </c>
    </row>
    <row r="67" spans="1:18" x14ac:dyDescent="0.2">
      <c r="A67" s="2" t="s">
        <v>584</v>
      </c>
      <c r="B67" s="1" t="s">
        <v>585</v>
      </c>
      <c r="C67" s="1" t="s">
        <v>548</v>
      </c>
      <c r="D67" s="1" t="s">
        <v>48</v>
      </c>
      <c r="E67" s="43">
        <v>41830</v>
      </c>
      <c r="F67" s="1" t="s">
        <v>482</v>
      </c>
      <c r="G67" s="44" t="s">
        <v>522</v>
      </c>
      <c r="H67" s="3">
        <v>2063805</v>
      </c>
      <c r="I67" s="3">
        <v>0</v>
      </c>
      <c r="J67" s="3">
        <v>0</v>
      </c>
      <c r="K67" s="3">
        <v>0</v>
      </c>
      <c r="L67" s="4">
        <v>2063805</v>
      </c>
      <c r="M67" s="3">
        <v>1671676</v>
      </c>
      <c r="N67" s="50">
        <v>185741</v>
      </c>
      <c r="O67" s="3">
        <v>0</v>
      </c>
      <c r="P67" s="3">
        <v>0</v>
      </c>
      <c r="Q67" s="4">
        <v>1857417</v>
      </c>
      <c r="R67" s="4">
        <v>206388</v>
      </c>
    </row>
    <row r="68" spans="1:18" x14ac:dyDescent="0.2">
      <c r="A68" s="2" t="s">
        <v>586</v>
      </c>
      <c r="B68" s="1" t="s">
        <v>587</v>
      </c>
      <c r="C68" s="1" t="s">
        <v>548</v>
      </c>
      <c r="D68" s="1" t="s">
        <v>48</v>
      </c>
      <c r="E68" s="43">
        <v>41832</v>
      </c>
      <c r="F68" s="1" t="s">
        <v>482</v>
      </c>
      <c r="G68" s="44" t="s">
        <v>522</v>
      </c>
      <c r="H68" s="3">
        <v>6084691</v>
      </c>
      <c r="I68" s="3">
        <v>0</v>
      </c>
      <c r="J68" s="3">
        <v>0</v>
      </c>
      <c r="K68" s="3">
        <v>0</v>
      </c>
      <c r="L68" s="4">
        <v>6084691</v>
      </c>
      <c r="M68" s="3">
        <v>4928573</v>
      </c>
      <c r="N68" s="50">
        <v>547620</v>
      </c>
      <c r="O68" s="3">
        <v>0</v>
      </c>
      <c r="P68" s="3">
        <v>0</v>
      </c>
      <c r="Q68" s="4">
        <v>5476193</v>
      </c>
      <c r="R68" s="4">
        <v>608498</v>
      </c>
    </row>
    <row r="69" spans="1:18" x14ac:dyDescent="0.2">
      <c r="A69" s="2" t="s">
        <v>588</v>
      </c>
      <c r="B69" s="1" t="s">
        <v>589</v>
      </c>
      <c r="C69" s="1" t="s">
        <v>521</v>
      </c>
      <c r="D69" s="1" t="s">
        <v>50</v>
      </c>
      <c r="E69" s="43">
        <v>41864</v>
      </c>
      <c r="F69" s="1" t="s">
        <v>482</v>
      </c>
      <c r="G69" s="44" t="s">
        <v>522</v>
      </c>
      <c r="H69" s="3">
        <v>452115</v>
      </c>
      <c r="I69" s="3">
        <v>0</v>
      </c>
      <c r="J69" s="3">
        <v>0</v>
      </c>
      <c r="K69" s="3">
        <v>0</v>
      </c>
      <c r="L69" s="4">
        <v>452115</v>
      </c>
      <c r="M69" s="3">
        <v>366195</v>
      </c>
      <c r="N69" s="50">
        <v>40686</v>
      </c>
      <c r="O69" s="3">
        <v>0</v>
      </c>
      <c r="P69" s="3">
        <v>0</v>
      </c>
      <c r="Q69" s="4">
        <v>406881</v>
      </c>
      <c r="R69" s="4">
        <v>45234</v>
      </c>
    </row>
    <row r="70" spans="1:18" x14ac:dyDescent="0.2">
      <c r="A70" s="2" t="s">
        <v>590</v>
      </c>
      <c r="B70" s="1" t="s">
        <v>591</v>
      </c>
      <c r="C70" s="1" t="s">
        <v>521</v>
      </c>
      <c r="D70" s="1" t="s">
        <v>50</v>
      </c>
      <c r="E70" s="43">
        <v>41876</v>
      </c>
      <c r="F70" s="1" t="s">
        <v>482</v>
      </c>
      <c r="G70" s="44" t="s">
        <v>522</v>
      </c>
      <c r="H70" s="3">
        <v>132275</v>
      </c>
      <c r="I70" s="3">
        <v>0</v>
      </c>
      <c r="J70" s="3">
        <v>0</v>
      </c>
      <c r="K70" s="3">
        <v>0</v>
      </c>
      <c r="L70" s="4">
        <v>132275</v>
      </c>
      <c r="M70" s="3">
        <v>107120</v>
      </c>
      <c r="N70" s="50">
        <v>11903</v>
      </c>
      <c r="O70" s="3">
        <v>0</v>
      </c>
      <c r="P70" s="3">
        <v>0</v>
      </c>
      <c r="Q70" s="4">
        <v>119023</v>
      </c>
      <c r="R70" s="4">
        <v>13252</v>
      </c>
    </row>
    <row r="71" spans="1:18" x14ac:dyDescent="0.2">
      <c r="A71" s="2" t="s">
        <v>1327</v>
      </c>
      <c r="B71" s="1" t="s">
        <v>1328</v>
      </c>
      <c r="C71" s="1" t="s">
        <v>1329</v>
      </c>
      <c r="D71" s="1" t="s">
        <v>20</v>
      </c>
      <c r="E71" s="43">
        <v>41908</v>
      </c>
      <c r="F71" s="1" t="s">
        <v>482</v>
      </c>
      <c r="G71" s="44" t="s">
        <v>807</v>
      </c>
      <c r="H71" s="3">
        <v>1596000</v>
      </c>
      <c r="I71" s="3">
        <v>0</v>
      </c>
      <c r="J71" s="3">
        <v>0</v>
      </c>
      <c r="K71" s="3">
        <v>0</v>
      </c>
      <c r="L71" s="4">
        <v>1596000</v>
      </c>
      <c r="M71" s="3">
        <v>861849</v>
      </c>
      <c r="N71" s="50">
        <v>95761</v>
      </c>
      <c r="O71" s="3">
        <v>0</v>
      </c>
      <c r="P71" s="3">
        <v>0</v>
      </c>
      <c r="Q71" s="4">
        <v>957610</v>
      </c>
      <c r="R71" s="4">
        <v>638390</v>
      </c>
    </row>
    <row r="72" spans="1:18" x14ac:dyDescent="0.2">
      <c r="A72" s="2" t="s">
        <v>592</v>
      </c>
      <c r="B72" s="1" t="s">
        <v>593</v>
      </c>
      <c r="C72" s="1" t="s">
        <v>521</v>
      </c>
      <c r="D72" s="1" t="s">
        <v>50</v>
      </c>
      <c r="E72" s="43">
        <v>41911</v>
      </c>
      <c r="F72" s="1" t="s">
        <v>482</v>
      </c>
      <c r="G72" s="44" t="s">
        <v>522</v>
      </c>
      <c r="H72" s="3">
        <v>276929</v>
      </c>
      <c r="I72" s="3">
        <v>0</v>
      </c>
      <c r="J72" s="3">
        <v>0</v>
      </c>
      <c r="K72" s="3">
        <v>0</v>
      </c>
      <c r="L72" s="4">
        <v>276929</v>
      </c>
      <c r="M72" s="3">
        <v>224337</v>
      </c>
      <c r="N72" s="50">
        <v>24924</v>
      </c>
      <c r="O72" s="3">
        <v>0</v>
      </c>
      <c r="P72" s="3">
        <v>0</v>
      </c>
      <c r="Q72" s="4">
        <v>249261</v>
      </c>
      <c r="R72" s="4">
        <v>27668</v>
      </c>
    </row>
    <row r="73" spans="1:18" x14ac:dyDescent="0.2">
      <c r="A73" s="2" t="s">
        <v>594</v>
      </c>
      <c r="B73" s="1" t="s">
        <v>546</v>
      </c>
      <c r="C73" s="1" t="s">
        <v>548</v>
      </c>
      <c r="D73" s="1" t="s">
        <v>48</v>
      </c>
      <c r="E73" s="43">
        <v>41911</v>
      </c>
      <c r="F73" s="1" t="s">
        <v>482</v>
      </c>
      <c r="G73" s="44" t="s">
        <v>522</v>
      </c>
      <c r="H73" s="3">
        <v>558254</v>
      </c>
      <c r="I73" s="3">
        <v>0</v>
      </c>
      <c r="J73" s="3">
        <v>0</v>
      </c>
      <c r="K73" s="3">
        <v>0</v>
      </c>
      <c r="L73" s="4">
        <v>558254</v>
      </c>
      <c r="M73" s="3">
        <v>452191</v>
      </c>
      <c r="N73" s="50">
        <v>50245</v>
      </c>
      <c r="O73" s="3">
        <v>0</v>
      </c>
      <c r="P73" s="3">
        <v>0</v>
      </c>
      <c r="Q73" s="4">
        <v>502436</v>
      </c>
      <c r="R73" s="4">
        <v>55818</v>
      </c>
    </row>
    <row r="74" spans="1:18" x14ac:dyDescent="0.2">
      <c r="A74" s="2" t="s">
        <v>1339</v>
      </c>
      <c r="B74" s="1" t="s">
        <v>1340</v>
      </c>
      <c r="C74" s="1" t="s">
        <v>1341</v>
      </c>
      <c r="D74" s="1" t="s">
        <v>16</v>
      </c>
      <c r="E74" s="43">
        <v>41928</v>
      </c>
      <c r="F74" s="1" t="s">
        <v>482</v>
      </c>
      <c r="G74" s="44" t="s">
        <v>807</v>
      </c>
      <c r="H74" s="3">
        <v>6543000</v>
      </c>
      <c r="I74" s="3">
        <v>0</v>
      </c>
      <c r="J74" s="3">
        <v>0</v>
      </c>
      <c r="K74" s="3">
        <v>0</v>
      </c>
      <c r="L74" s="4">
        <v>6543000</v>
      </c>
      <c r="M74" s="3">
        <v>3614946</v>
      </c>
      <c r="N74" s="50">
        <v>392579</v>
      </c>
      <c r="O74" s="3">
        <v>0</v>
      </c>
      <c r="P74" s="3">
        <v>0</v>
      </c>
      <c r="Q74" s="4">
        <v>4007525</v>
      </c>
      <c r="R74" s="4">
        <v>2535475</v>
      </c>
    </row>
    <row r="75" spans="1:18" x14ac:dyDescent="0.2">
      <c r="A75" s="2" t="s">
        <v>1324</v>
      </c>
      <c r="B75" s="1" t="s">
        <v>1325</v>
      </c>
      <c r="C75" s="1" t="s">
        <v>1326</v>
      </c>
      <c r="D75" s="1" t="s">
        <v>18</v>
      </c>
      <c r="E75" s="43">
        <v>41939</v>
      </c>
      <c r="F75" s="1" t="s">
        <v>482</v>
      </c>
      <c r="G75" s="44" t="s">
        <v>807</v>
      </c>
      <c r="H75" s="3">
        <v>3237632</v>
      </c>
      <c r="I75" s="3">
        <v>0</v>
      </c>
      <c r="J75" s="3">
        <v>0</v>
      </c>
      <c r="K75" s="3">
        <v>0</v>
      </c>
      <c r="L75" s="4">
        <v>3237632</v>
      </c>
      <c r="M75" s="3">
        <v>1748337</v>
      </c>
      <c r="N75" s="50">
        <v>194262</v>
      </c>
      <c r="O75" s="3">
        <v>0</v>
      </c>
      <c r="P75" s="3">
        <v>0</v>
      </c>
      <c r="Q75" s="4">
        <v>1942599</v>
      </c>
      <c r="R75" s="4">
        <v>1295033</v>
      </c>
    </row>
    <row r="76" spans="1:18" x14ac:dyDescent="0.2">
      <c r="A76" s="2" t="s">
        <v>1342</v>
      </c>
      <c r="B76" s="1" t="s">
        <v>1343</v>
      </c>
      <c r="C76" s="1" t="s">
        <v>1344</v>
      </c>
      <c r="D76" s="1" t="s">
        <v>12</v>
      </c>
      <c r="E76" s="43">
        <v>41939</v>
      </c>
      <c r="F76" s="1" t="s">
        <v>482</v>
      </c>
      <c r="G76" s="44" t="s">
        <v>807</v>
      </c>
      <c r="H76" s="3">
        <v>3108000</v>
      </c>
      <c r="I76" s="3">
        <v>0</v>
      </c>
      <c r="J76" s="3">
        <v>0</v>
      </c>
      <c r="K76" s="3">
        <v>0</v>
      </c>
      <c r="L76" s="4">
        <v>3108000</v>
      </c>
      <c r="M76" s="3">
        <v>1711524</v>
      </c>
      <c r="N76" s="50">
        <v>186481</v>
      </c>
      <c r="O76" s="3">
        <v>0</v>
      </c>
      <c r="P76" s="3">
        <v>0</v>
      </c>
      <c r="Q76" s="4">
        <v>1898005</v>
      </c>
      <c r="R76" s="4">
        <v>1209995</v>
      </c>
    </row>
    <row r="77" spans="1:18" x14ac:dyDescent="0.2">
      <c r="A77" s="2" t="s">
        <v>1333</v>
      </c>
      <c r="B77" s="1" t="s">
        <v>1334</v>
      </c>
      <c r="C77" s="1" t="s">
        <v>1335</v>
      </c>
      <c r="D77" s="1" t="s">
        <v>26</v>
      </c>
      <c r="E77" s="43">
        <v>41942</v>
      </c>
      <c r="F77" s="1" t="s">
        <v>482</v>
      </c>
      <c r="G77" s="44" t="s">
        <v>807</v>
      </c>
      <c r="H77" s="3">
        <v>1225514</v>
      </c>
      <c r="I77" s="3">
        <v>0</v>
      </c>
      <c r="J77" s="3">
        <v>0</v>
      </c>
      <c r="K77" s="3">
        <v>0</v>
      </c>
      <c r="L77" s="4">
        <v>1225514</v>
      </c>
      <c r="M77" s="3">
        <v>661784</v>
      </c>
      <c r="N77" s="50">
        <v>73530</v>
      </c>
      <c r="O77" s="3">
        <v>0</v>
      </c>
      <c r="P77" s="3">
        <v>0</v>
      </c>
      <c r="Q77" s="4">
        <v>735314</v>
      </c>
      <c r="R77" s="4">
        <v>490200</v>
      </c>
    </row>
    <row r="78" spans="1:18" x14ac:dyDescent="0.2">
      <c r="A78" s="2" t="s">
        <v>1330</v>
      </c>
      <c r="B78" s="1" t="s">
        <v>1331</v>
      </c>
      <c r="C78" s="1" t="s">
        <v>1332</v>
      </c>
      <c r="D78" s="1" t="s">
        <v>22</v>
      </c>
      <c r="E78" s="43">
        <v>41968</v>
      </c>
      <c r="F78" s="1" t="s">
        <v>482</v>
      </c>
      <c r="G78" s="44" t="s">
        <v>807</v>
      </c>
      <c r="H78" s="3">
        <v>5817158</v>
      </c>
      <c r="I78" s="3">
        <v>0</v>
      </c>
      <c r="J78" s="3">
        <v>0</v>
      </c>
      <c r="K78" s="3">
        <v>0</v>
      </c>
      <c r="L78" s="4">
        <v>5817158</v>
      </c>
      <c r="M78" s="3">
        <v>3141281</v>
      </c>
      <c r="N78" s="50">
        <v>349032</v>
      </c>
      <c r="O78" s="3">
        <v>0</v>
      </c>
      <c r="P78" s="3">
        <v>0</v>
      </c>
      <c r="Q78" s="4">
        <v>3490313</v>
      </c>
      <c r="R78" s="4">
        <v>2326845</v>
      </c>
    </row>
    <row r="79" spans="1:18" x14ac:dyDescent="0.2">
      <c r="A79" s="2" t="s">
        <v>1321</v>
      </c>
      <c r="B79" s="1" t="s">
        <v>1322</v>
      </c>
      <c r="C79" s="1" t="s">
        <v>1323</v>
      </c>
      <c r="D79" s="1" t="s">
        <v>14</v>
      </c>
      <c r="E79" s="43">
        <v>41974</v>
      </c>
      <c r="F79" s="1" t="s">
        <v>482</v>
      </c>
      <c r="G79" s="44" t="s">
        <v>807</v>
      </c>
      <c r="H79" s="3">
        <v>4973000</v>
      </c>
      <c r="I79" s="3">
        <v>0</v>
      </c>
      <c r="J79" s="3">
        <v>0</v>
      </c>
      <c r="K79" s="3">
        <v>0</v>
      </c>
      <c r="L79" s="4">
        <v>4973000</v>
      </c>
      <c r="M79" s="3">
        <v>2685415</v>
      </c>
      <c r="N79" s="50">
        <v>298381</v>
      </c>
      <c r="O79" s="3">
        <v>0</v>
      </c>
      <c r="P79" s="3">
        <v>0</v>
      </c>
      <c r="Q79" s="4">
        <v>2983796</v>
      </c>
      <c r="R79" s="4">
        <v>1989204</v>
      </c>
    </row>
    <row r="80" spans="1:18" x14ac:dyDescent="0.2">
      <c r="A80" s="45" t="s">
        <v>1336</v>
      </c>
      <c r="B80" s="17" t="s">
        <v>1337</v>
      </c>
      <c r="C80" s="17" t="s">
        <v>1338</v>
      </c>
      <c r="D80" s="17" t="s">
        <v>24</v>
      </c>
      <c r="E80" s="46">
        <v>41976</v>
      </c>
      <c r="F80" s="17" t="s">
        <v>482</v>
      </c>
      <c r="G80" s="47" t="s">
        <v>807</v>
      </c>
      <c r="H80" s="18">
        <v>5271112</v>
      </c>
      <c r="I80" s="18">
        <v>0</v>
      </c>
      <c r="J80" s="18">
        <v>0</v>
      </c>
      <c r="K80" s="18">
        <v>0</v>
      </c>
      <c r="L80" s="48">
        <v>5271112</v>
      </c>
      <c r="M80" s="18">
        <v>2846425</v>
      </c>
      <c r="N80" s="51">
        <v>316271</v>
      </c>
      <c r="O80" s="18">
        <v>0</v>
      </c>
      <c r="P80" s="18">
        <v>0</v>
      </c>
      <c r="Q80" s="48">
        <v>3162696</v>
      </c>
      <c r="R80" s="48">
        <v>2108416</v>
      </c>
    </row>
    <row r="81" spans="1:18" x14ac:dyDescent="0.2">
      <c r="A81" s="2" t="s">
        <v>598</v>
      </c>
      <c r="B81" s="1" t="s">
        <v>599</v>
      </c>
      <c r="C81" s="1" t="s">
        <v>548</v>
      </c>
      <c r="D81" s="1" t="s">
        <v>48</v>
      </c>
      <c r="E81" s="43">
        <v>42040</v>
      </c>
      <c r="F81" s="1" t="s">
        <v>482</v>
      </c>
      <c r="G81" s="44" t="s">
        <v>522</v>
      </c>
      <c r="H81" s="3">
        <v>5500625</v>
      </c>
      <c r="I81" s="3">
        <v>0</v>
      </c>
      <c r="J81" s="3">
        <v>0</v>
      </c>
      <c r="K81" s="3">
        <v>0</v>
      </c>
      <c r="L81" s="4">
        <v>5500625</v>
      </c>
      <c r="M81" s="3">
        <v>4408052</v>
      </c>
      <c r="N81" s="50">
        <v>495055</v>
      </c>
      <c r="O81" s="3">
        <v>0</v>
      </c>
      <c r="P81" s="3">
        <v>0</v>
      </c>
      <c r="Q81" s="4">
        <v>4903107</v>
      </c>
      <c r="R81" s="4">
        <v>597518</v>
      </c>
    </row>
    <row r="82" spans="1:18" x14ac:dyDescent="0.2">
      <c r="A82" s="2" t="s">
        <v>603</v>
      </c>
      <c r="B82" s="1" t="s">
        <v>604</v>
      </c>
      <c r="C82" s="1" t="s">
        <v>548</v>
      </c>
      <c r="D82" s="1" t="s">
        <v>48</v>
      </c>
      <c r="E82" s="43">
        <v>42086</v>
      </c>
      <c r="F82" s="1" t="s">
        <v>482</v>
      </c>
      <c r="G82" s="44" t="s">
        <v>522</v>
      </c>
      <c r="H82" s="3">
        <v>4440504</v>
      </c>
      <c r="I82" s="3">
        <v>0</v>
      </c>
      <c r="J82" s="3">
        <v>0</v>
      </c>
      <c r="K82" s="3">
        <v>0</v>
      </c>
      <c r="L82" s="4">
        <v>4440504</v>
      </c>
      <c r="M82" s="3">
        <v>3508116</v>
      </c>
      <c r="N82" s="50">
        <v>399648</v>
      </c>
      <c r="O82" s="3">
        <v>0</v>
      </c>
      <c r="P82" s="3">
        <v>0</v>
      </c>
      <c r="Q82" s="4">
        <v>3907764</v>
      </c>
      <c r="R82" s="4">
        <v>532740</v>
      </c>
    </row>
    <row r="83" spans="1:18" x14ac:dyDescent="0.2">
      <c r="A83" s="2" t="s">
        <v>609</v>
      </c>
      <c r="B83" s="1" t="s">
        <v>604</v>
      </c>
      <c r="C83" s="1" t="s">
        <v>548</v>
      </c>
      <c r="D83" s="1" t="s">
        <v>48</v>
      </c>
      <c r="E83" s="43">
        <v>42086</v>
      </c>
      <c r="F83" s="1" t="s">
        <v>482</v>
      </c>
      <c r="G83" s="44" t="s">
        <v>522</v>
      </c>
      <c r="H83" s="3">
        <v>9310556</v>
      </c>
      <c r="I83" s="3">
        <v>0</v>
      </c>
      <c r="J83" s="3">
        <v>0</v>
      </c>
      <c r="K83" s="3">
        <v>0</v>
      </c>
      <c r="L83" s="4">
        <v>9310556</v>
      </c>
      <c r="M83" s="3">
        <v>6916240</v>
      </c>
      <c r="N83" s="50">
        <v>837949</v>
      </c>
      <c r="O83" s="3">
        <v>0</v>
      </c>
      <c r="P83" s="3">
        <v>0</v>
      </c>
      <c r="Q83" s="4">
        <v>7754189</v>
      </c>
      <c r="R83" s="4">
        <v>1556367</v>
      </c>
    </row>
    <row r="84" spans="1:18" x14ac:dyDescent="0.2">
      <c r="A84" s="2" t="s">
        <v>605</v>
      </c>
      <c r="B84" s="1" t="s">
        <v>606</v>
      </c>
      <c r="C84" s="1" t="s">
        <v>548</v>
      </c>
      <c r="D84" s="1" t="s">
        <v>48</v>
      </c>
      <c r="E84" s="43">
        <v>42090</v>
      </c>
      <c r="F84" s="1" t="s">
        <v>482</v>
      </c>
      <c r="G84" s="44" t="s">
        <v>522</v>
      </c>
      <c r="H84" s="3">
        <v>999998</v>
      </c>
      <c r="I84" s="3">
        <v>0</v>
      </c>
      <c r="J84" s="3">
        <v>0</v>
      </c>
      <c r="K84" s="3">
        <v>0</v>
      </c>
      <c r="L84" s="4">
        <v>999998</v>
      </c>
      <c r="M84" s="3">
        <v>789041</v>
      </c>
      <c r="N84" s="50">
        <v>90000</v>
      </c>
      <c r="O84" s="3">
        <v>0</v>
      </c>
      <c r="P84" s="3">
        <v>0</v>
      </c>
      <c r="Q84" s="4">
        <v>879041</v>
      </c>
      <c r="R84" s="4">
        <v>120957</v>
      </c>
    </row>
    <row r="85" spans="1:18" x14ac:dyDescent="0.2">
      <c r="A85" s="2" t="s">
        <v>607</v>
      </c>
      <c r="B85" s="1" t="s">
        <v>608</v>
      </c>
      <c r="C85" s="1" t="s">
        <v>548</v>
      </c>
      <c r="D85" s="1" t="s">
        <v>48</v>
      </c>
      <c r="E85" s="43">
        <v>42090</v>
      </c>
      <c r="F85" s="1" t="s">
        <v>482</v>
      </c>
      <c r="G85" s="44" t="s">
        <v>522</v>
      </c>
      <c r="H85" s="3">
        <v>791997</v>
      </c>
      <c r="I85" s="3">
        <v>0</v>
      </c>
      <c r="J85" s="3">
        <v>0</v>
      </c>
      <c r="K85" s="3">
        <v>0</v>
      </c>
      <c r="L85" s="4">
        <v>791997</v>
      </c>
      <c r="M85" s="3">
        <v>624932</v>
      </c>
      <c r="N85" s="50">
        <v>71279</v>
      </c>
      <c r="O85" s="3">
        <v>0</v>
      </c>
      <c r="P85" s="3">
        <v>0</v>
      </c>
      <c r="Q85" s="4">
        <v>696211</v>
      </c>
      <c r="R85" s="4">
        <v>95786</v>
      </c>
    </row>
    <row r="86" spans="1:18" x14ac:dyDescent="0.2">
      <c r="A86" s="2" t="s">
        <v>600</v>
      </c>
      <c r="B86" s="1" t="s">
        <v>601</v>
      </c>
      <c r="C86" s="1" t="s">
        <v>548</v>
      </c>
      <c r="D86" s="1" t="s">
        <v>48</v>
      </c>
      <c r="E86" s="43">
        <v>42102</v>
      </c>
      <c r="F86" s="1" t="s">
        <v>482</v>
      </c>
      <c r="G86" s="44" t="s">
        <v>522</v>
      </c>
      <c r="H86" s="3">
        <v>7376160</v>
      </c>
      <c r="I86" s="3">
        <v>0</v>
      </c>
      <c r="J86" s="3">
        <v>0</v>
      </c>
      <c r="K86" s="3">
        <v>0</v>
      </c>
      <c r="L86" s="4">
        <v>7376160</v>
      </c>
      <c r="M86" s="3">
        <v>5798247</v>
      </c>
      <c r="N86" s="50">
        <v>663852</v>
      </c>
      <c r="O86" s="3">
        <v>0</v>
      </c>
      <c r="P86" s="3">
        <v>0</v>
      </c>
      <c r="Q86" s="4">
        <v>6462099</v>
      </c>
      <c r="R86" s="4">
        <v>914061</v>
      </c>
    </row>
    <row r="87" spans="1:18" x14ac:dyDescent="0.2">
      <c r="A87" s="2" t="s">
        <v>610</v>
      </c>
      <c r="B87" s="1" t="s">
        <v>611</v>
      </c>
      <c r="C87" s="1" t="s">
        <v>521</v>
      </c>
      <c r="D87" s="1" t="s">
        <v>50</v>
      </c>
      <c r="E87" s="43">
        <v>42109</v>
      </c>
      <c r="F87" s="1" t="s">
        <v>482</v>
      </c>
      <c r="G87" s="44" t="s">
        <v>612</v>
      </c>
      <c r="H87" s="3">
        <v>3269999</v>
      </c>
      <c r="I87" s="3">
        <v>0</v>
      </c>
      <c r="J87" s="3">
        <v>0</v>
      </c>
      <c r="K87" s="3">
        <v>0</v>
      </c>
      <c r="L87" s="4">
        <v>3269999</v>
      </c>
      <c r="M87" s="3">
        <v>569977</v>
      </c>
      <c r="N87" s="50">
        <v>65399</v>
      </c>
      <c r="O87" s="3">
        <v>0</v>
      </c>
      <c r="P87" s="3">
        <v>0</v>
      </c>
      <c r="Q87" s="4">
        <v>635376</v>
      </c>
      <c r="R87" s="4">
        <v>2634623</v>
      </c>
    </row>
    <row r="88" spans="1:18" x14ac:dyDescent="0.2">
      <c r="A88" s="2" t="s">
        <v>613</v>
      </c>
      <c r="B88" s="1" t="s">
        <v>614</v>
      </c>
      <c r="C88" s="1" t="s">
        <v>548</v>
      </c>
      <c r="D88" s="1" t="s">
        <v>48</v>
      </c>
      <c r="E88" s="43">
        <v>42109</v>
      </c>
      <c r="F88" s="1" t="s">
        <v>482</v>
      </c>
      <c r="G88" s="44" t="s">
        <v>522</v>
      </c>
      <c r="H88" s="3">
        <v>3880027</v>
      </c>
      <c r="I88" s="3">
        <v>0</v>
      </c>
      <c r="J88" s="3">
        <v>0</v>
      </c>
      <c r="K88" s="3">
        <v>0</v>
      </c>
      <c r="L88" s="4">
        <v>3880027</v>
      </c>
      <c r="M88" s="3">
        <v>3043316</v>
      </c>
      <c r="N88" s="50">
        <v>349200</v>
      </c>
      <c r="O88" s="3">
        <v>0</v>
      </c>
      <c r="P88" s="3">
        <v>0</v>
      </c>
      <c r="Q88" s="4">
        <v>3392516</v>
      </c>
      <c r="R88" s="4">
        <v>487511</v>
      </c>
    </row>
    <row r="89" spans="1:18" x14ac:dyDescent="0.2">
      <c r="A89" s="2" t="s">
        <v>615</v>
      </c>
      <c r="B89" s="1" t="s">
        <v>601</v>
      </c>
      <c r="C89" s="1" t="s">
        <v>548</v>
      </c>
      <c r="D89" s="1" t="s">
        <v>48</v>
      </c>
      <c r="E89" s="43">
        <v>42109</v>
      </c>
      <c r="F89" s="1" t="s">
        <v>482</v>
      </c>
      <c r="G89" s="44" t="s">
        <v>522</v>
      </c>
      <c r="H89" s="3">
        <v>1069947</v>
      </c>
      <c r="I89" s="3">
        <v>0</v>
      </c>
      <c r="J89" s="3">
        <v>0</v>
      </c>
      <c r="K89" s="3">
        <v>0</v>
      </c>
      <c r="L89" s="4">
        <v>1069947</v>
      </c>
      <c r="M89" s="3">
        <v>839202</v>
      </c>
      <c r="N89" s="50">
        <v>96294</v>
      </c>
      <c r="O89" s="3">
        <v>0</v>
      </c>
      <c r="P89" s="3">
        <v>0</v>
      </c>
      <c r="Q89" s="4">
        <v>935496</v>
      </c>
      <c r="R89" s="4">
        <v>134451</v>
      </c>
    </row>
    <row r="90" spans="1:18" x14ac:dyDescent="0.2">
      <c r="A90" s="2" t="s">
        <v>616</v>
      </c>
      <c r="B90" s="1" t="s">
        <v>617</v>
      </c>
      <c r="C90" s="1" t="s">
        <v>548</v>
      </c>
      <c r="D90" s="1" t="s">
        <v>48</v>
      </c>
      <c r="E90" s="43">
        <v>42109</v>
      </c>
      <c r="F90" s="1" t="s">
        <v>482</v>
      </c>
      <c r="G90" s="44" t="s">
        <v>522</v>
      </c>
      <c r="H90" s="3">
        <v>1802841</v>
      </c>
      <c r="I90" s="3">
        <v>0</v>
      </c>
      <c r="J90" s="3">
        <v>0</v>
      </c>
      <c r="K90" s="3">
        <v>0</v>
      </c>
      <c r="L90" s="4">
        <v>1802841</v>
      </c>
      <c r="M90" s="3">
        <v>1414088</v>
      </c>
      <c r="N90" s="50">
        <v>162257</v>
      </c>
      <c r="O90" s="3">
        <v>0</v>
      </c>
      <c r="P90" s="3">
        <v>0</v>
      </c>
      <c r="Q90" s="4">
        <v>1576345</v>
      </c>
      <c r="R90" s="4">
        <v>226496</v>
      </c>
    </row>
    <row r="91" spans="1:18" x14ac:dyDescent="0.2">
      <c r="A91" s="2" t="s">
        <v>623</v>
      </c>
      <c r="B91" s="1" t="s">
        <v>624</v>
      </c>
      <c r="C91" s="1" t="s">
        <v>625</v>
      </c>
      <c r="D91" s="1" t="s">
        <v>46</v>
      </c>
      <c r="E91" s="43">
        <v>42124</v>
      </c>
      <c r="F91" s="1" t="s">
        <v>482</v>
      </c>
      <c r="G91" s="44" t="s">
        <v>522</v>
      </c>
      <c r="H91" s="3">
        <v>576842</v>
      </c>
      <c r="I91" s="3">
        <v>0</v>
      </c>
      <c r="J91" s="3">
        <v>0</v>
      </c>
      <c r="K91" s="3">
        <v>0</v>
      </c>
      <c r="L91" s="4">
        <v>576842</v>
      </c>
      <c r="M91" s="3">
        <v>450298</v>
      </c>
      <c r="N91" s="50">
        <v>51913</v>
      </c>
      <c r="O91" s="3">
        <v>0</v>
      </c>
      <c r="P91" s="3">
        <v>0</v>
      </c>
      <c r="Q91" s="4">
        <v>502211</v>
      </c>
      <c r="R91" s="4">
        <v>74631</v>
      </c>
    </row>
    <row r="92" spans="1:18" x14ac:dyDescent="0.2">
      <c r="A92" s="2" t="s">
        <v>618</v>
      </c>
      <c r="B92" s="1" t="s">
        <v>619</v>
      </c>
      <c r="C92" s="1" t="s">
        <v>620</v>
      </c>
      <c r="D92" s="1" t="s">
        <v>34</v>
      </c>
      <c r="E92" s="43">
        <v>42220</v>
      </c>
      <c r="F92" s="1" t="s">
        <v>482</v>
      </c>
      <c r="G92" s="44" t="s">
        <v>522</v>
      </c>
      <c r="H92" s="3">
        <v>218845</v>
      </c>
      <c r="I92" s="3">
        <v>0</v>
      </c>
      <c r="J92" s="3">
        <v>0</v>
      </c>
      <c r="K92" s="3">
        <v>0</v>
      </c>
      <c r="L92" s="4">
        <v>218845</v>
      </c>
      <c r="M92" s="3">
        <v>165669</v>
      </c>
      <c r="N92" s="50">
        <v>19693</v>
      </c>
      <c r="O92" s="3">
        <v>0</v>
      </c>
      <c r="P92" s="3">
        <v>0</v>
      </c>
      <c r="Q92" s="4">
        <v>185362</v>
      </c>
      <c r="R92" s="4">
        <v>33483</v>
      </c>
    </row>
    <row r="93" spans="1:18" x14ac:dyDescent="0.2">
      <c r="A93" s="2" t="s">
        <v>621</v>
      </c>
      <c r="B93" s="1" t="s">
        <v>622</v>
      </c>
      <c r="C93" s="1" t="s">
        <v>521</v>
      </c>
      <c r="D93" s="1" t="s">
        <v>50</v>
      </c>
      <c r="E93" s="43">
        <v>42235</v>
      </c>
      <c r="F93" s="1" t="s">
        <v>482</v>
      </c>
      <c r="G93" s="44" t="s">
        <v>612</v>
      </c>
      <c r="H93" s="3">
        <v>5248434</v>
      </c>
      <c r="I93" s="3">
        <v>0</v>
      </c>
      <c r="J93" s="3">
        <v>0</v>
      </c>
      <c r="K93" s="3">
        <v>0</v>
      </c>
      <c r="L93" s="4">
        <v>5248434</v>
      </c>
      <c r="M93" s="3">
        <v>878579</v>
      </c>
      <c r="N93" s="50">
        <v>104970</v>
      </c>
      <c r="O93" s="3">
        <v>0</v>
      </c>
      <c r="P93" s="3">
        <v>0</v>
      </c>
      <c r="Q93" s="4">
        <v>983549</v>
      </c>
      <c r="R93" s="4">
        <v>4264885</v>
      </c>
    </row>
    <row r="94" spans="1:18" x14ac:dyDescent="0.2">
      <c r="A94" s="2" t="s">
        <v>626</v>
      </c>
      <c r="B94" s="1" t="s">
        <v>627</v>
      </c>
      <c r="C94" s="1" t="s">
        <v>548</v>
      </c>
      <c r="D94" s="1" t="s">
        <v>48</v>
      </c>
      <c r="E94" s="43">
        <v>42299</v>
      </c>
      <c r="F94" s="1" t="s">
        <v>482</v>
      </c>
      <c r="G94" s="44" t="s">
        <v>522</v>
      </c>
      <c r="H94" s="3">
        <v>2893604</v>
      </c>
      <c r="I94" s="3">
        <v>0</v>
      </c>
      <c r="J94" s="3">
        <v>0</v>
      </c>
      <c r="K94" s="3">
        <v>0</v>
      </c>
      <c r="L94" s="4">
        <v>2893604</v>
      </c>
      <c r="M94" s="3">
        <v>2134052</v>
      </c>
      <c r="N94" s="50">
        <v>260425</v>
      </c>
      <c r="O94" s="3">
        <v>0</v>
      </c>
      <c r="P94" s="3">
        <v>0</v>
      </c>
      <c r="Q94" s="4">
        <v>2394477</v>
      </c>
      <c r="R94" s="4">
        <v>499127</v>
      </c>
    </row>
    <row r="95" spans="1:18" x14ac:dyDescent="0.2">
      <c r="A95" s="45" t="s">
        <v>628</v>
      </c>
      <c r="B95" s="17" t="s">
        <v>629</v>
      </c>
      <c r="C95" s="17" t="s">
        <v>548</v>
      </c>
      <c r="D95" s="17" t="s">
        <v>48</v>
      </c>
      <c r="E95" s="46">
        <v>42299</v>
      </c>
      <c r="F95" s="17" t="s">
        <v>482</v>
      </c>
      <c r="G95" s="47" t="s">
        <v>522</v>
      </c>
      <c r="H95" s="18">
        <v>2896574</v>
      </c>
      <c r="I95" s="18">
        <v>0</v>
      </c>
      <c r="J95" s="18">
        <v>0</v>
      </c>
      <c r="K95" s="18">
        <v>0</v>
      </c>
      <c r="L95" s="48">
        <v>2896574</v>
      </c>
      <c r="M95" s="18">
        <v>2136244</v>
      </c>
      <c r="N95" s="51">
        <v>260688</v>
      </c>
      <c r="O95" s="18">
        <v>0</v>
      </c>
      <c r="P95" s="18">
        <v>0</v>
      </c>
      <c r="Q95" s="48">
        <v>2396932</v>
      </c>
      <c r="R95" s="48">
        <v>499642</v>
      </c>
    </row>
    <row r="96" spans="1:18" x14ac:dyDescent="0.2">
      <c r="A96" s="2" t="s">
        <v>1361</v>
      </c>
      <c r="B96" s="1" t="s">
        <v>1362</v>
      </c>
      <c r="C96" s="1" t="s">
        <v>1363</v>
      </c>
      <c r="D96" s="1" t="s">
        <v>28</v>
      </c>
      <c r="E96" s="43">
        <v>42372</v>
      </c>
      <c r="F96" s="1" t="s">
        <v>482</v>
      </c>
      <c r="G96" s="44" t="s">
        <v>612</v>
      </c>
      <c r="H96" s="3">
        <v>15401867</v>
      </c>
      <c r="I96" s="3">
        <v>0</v>
      </c>
      <c r="J96" s="3">
        <v>0</v>
      </c>
      <c r="K96" s="3">
        <v>0</v>
      </c>
      <c r="L96" s="4">
        <v>15401867</v>
      </c>
      <c r="M96" s="3">
        <v>2462612</v>
      </c>
      <c r="N96" s="50">
        <v>308040</v>
      </c>
      <c r="O96" s="3">
        <v>0</v>
      </c>
      <c r="P96" s="3">
        <v>0</v>
      </c>
      <c r="Q96" s="4">
        <v>2770652</v>
      </c>
      <c r="R96" s="4">
        <v>12631215</v>
      </c>
    </row>
    <row r="97" spans="1:18" x14ac:dyDescent="0.2">
      <c r="A97" s="2" t="s">
        <v>630</v>
      </c>
      <c r="B97" s="1" t="s">
        <v>631</v>
      </c>
      <c r="C97" s="1" t="s">
        <v>548</v>
      </c>
      <c r="D97" s="1" t="s">
        <v>48</v>
      </c>
      <c r="E97" s="43">
        <v>42377</v>
      </c>
      <c r="F97" s="1" t="s">
        <v>482</v>
      </c>
      <c r="G97" s="44" t="s">
        <v>522</v>
      </c>
      <c r="H97" s="3">
        <v>4403903</v>
      </c>
      <c r="I97" s="3">
        <v>0</v>
      </c>
      <c r="J97" s="3">
        <v>0</v>
      </c>
      <c r="K97" s="3">
        <v>0</v>
      </c>
      <c r="L97" s="4">
        <v>4403903</v>
      </c>
      <c r="M97" s="3">
        <v>3163251</v>
      </c>
      <c r="N97" s="50">
        <v>396354</v>
      </c>
      <c r="O97" s="3">
        <v>0</v>
      </c>
      <c r="P97" s="3">
        <v>0</v>
      </c>
      <c r="Q97" s="4">
        <v>3559605</v>
      </c>
      <c r="R97" s="4">
        <v>844298</v>
      </c>
    </row>
    <row r="98" spans="1:18" x14ac:dyDescent="0.2">
      <c r="A98" s="2" t="s">
        <v>632</v>
      </c>
      <c r="B98" s="1" t="s">
        <v>633</v>
      </c>
      <c r="C98" s="1" t="s">
        <v>548</v>
      </c>
      <c r="D98" s="1" t="s">
        <v>48</v>
      </c>
      <c r="E98" s="43">
        <v>42395</v>
      </c>
      <c r="F98" s="1" t="s">
        <v>482</v>
      </c>
      <c r="G98" s="44" t="s">
        <v>522</v>
      </c>
      <c r="H98" s="3">
        <v>732092</v>
      </c>
      <c r="I98" s="3">
        <v>0</v>
      </c>
      <c r="J98" s="3">
        <v>0</v>
      </c>
      <c r="K98" s="3">
        <v>0</v>
      </c>
      <c r="L98" s="4">
        <v>732092</v>
      </c>
      <c r="M98" s="3">
        <v>522599</v>
      </c>
      <c r="N98" s="50">
        <v>65892</v>
      </c>
      <c r="O98" s="3">
        <v>0</v>
      </c>
      <c r="P98" s="3">
        <v>0</v>
      </c>
      <c r="Q98" s="4">
        <v>588491</v>
      </c>
      <c r="R98" s="4">
        <v>143601</v>
      </c>
    </row>
    <row r="99" spans="1:18" x14ac:dyDescent="0.2">
      <c r="A99" s="2" t="s">
        <v>634</v>
      </c>
      <c r="B99" s="1" t="s">
        <v>635</v>
      </c>
      <c r="C99" s="1" t="s">
        <v>548</v>
      </c>
      <c r="D99" s="1" t="s">
        <v>48</v>
      </c>
      <c r="E99" s="43">
        <v>42395</v>
      </c>
      <c r="F99" s="1" t="s">
        <v>482</v>
      </c>
      <c r="G99" s="44" t="s">
        <v>522</v>
      </c>
      <c r="H99" s="3">
        <v>627908</v>
      </c>
      <c r="I99" s="3">
        <v>0</v>
      </c>
      <c r="J99" s="3">
        <v>0</v>
      </c>
      <c r="K99" s="3">
        <v>0</v>
      </c>
      <c r="L99" s="4">
        <v>627908</v>
      </c>
      <c r="M99" s="3">
        <v>448259</v>
      </c>
      <c r="N99" s="50">
        <v>56515</v>
      </c>
      <c r="O99" s="3">
        <v>0</v>
      </c>
      <c r="P99" s="3">
        <v>0</v>
      </c>
      <c r="Q99" s="4">
        <v>504774</v>
      </c>
      <c r="R99" s="4">
        <v>123134</v>
      </c>
    </row>
    <row r="100" spans="1:18" x14ac:dyDescent="0.2">
      <c r="A100" s="2" t="s">
        <v>636</v>
      </c>
      <c r="B100" s="1" t="s">
        <v>637</v>
      </c>
      <c r="C100" s="1" t="s">
        <v>562</v>
      </c>
      <c r="D100" s="1" t="s">
        <v>40</v>
      </c>
      <c r="E100" s="43">
        <v>42397</v>
      </c>
      <c r="F100" s="1" t="s">
        <v>482</v>
      </c>
      <c r="G100" s="44" t="s">
        <v>563</v>
      </c>
      <c r="H100" s="3">
        <v>923890</v>
      </c>
      <c r="I100" s="3">
        <v>0</v>
      </c>
      <c r="J100" s="3">
        <v>0</v>
      </c>
      <c r="K100" s="3">
        <v>0</v>
      </c>
      <c r="L100" s="4">
        <v>923890</v>
      </c>
      <c r="M100" s="3">
        <v>923890</v>
      </c>
      <c r="N100" s="50">
        <v>0</v>
      </c>
      <c r="O100" s="3">
        <v>0</v>
      </c>
      <c r="P100" s="3">
        <v>0</v>
      </c>
      <c r="Q100" s="4">
        <v>923890</v>
      </c>
      <c r="R100" s="4">
        <v>0</v>
      </c>
    </row>
    <row r="101" spans="1:18" x14ac:dyDescent="0.2">
      <c r="A101" s="2" t="s">
        <v>638</v>
      </c>
      <c r="B101" s="1" t="s">
        <v>639</v>
      </c>
      <c r="C101" s="1" t="s">
        <v>548</v>
      </c>
      <c r="D101" s="1" t="s">
        <v>48</v>
      </c>
      <c r="E101" s="43">
        <v>42454</v>
      </c>
      <c r="F101" s="1" t="s">
        <v>482</v>
      </c>
      <c r="G101" s="44" t="s">
        <v>522</v>
      </c>
      <c r="H101" s="3">
        <v>221341</v>
      </c>
      <c r="I101" s="3">
        <v>0</v>
      </c>
      <c r="J101" s="3">
        <v>0</v>
      </c>
      <c r="K101" s="3">
        <v>0</v>
      </c>
      <c r="L101" s="4">
        <v>221341</v>
      </c>
      <c r="M101" s="3">
        <v>154787</v>
      </c>
      <c r="N101" s="50">
        <v>19919</v>
      </c>
      <c r="O101" s="3">
        <v>0</v>
      </c>
      <c r="P101" s="3">
        <v>0</v>
      </c>
      <c r="Q101" s="4">
        <v>174706</v>
      </c>
      <c r="R101" s="4">
        <v>46635</v>
      </c>
    </row>
    <row r="102" spans="1:18" x14ac:dyDescent="0.2">
      <c r="A102" s="2" t="s">
        <v>1364</v>
      </c>
      <c r="B102" s="1" t="s">
        <v>1362</v>
      </c>
      <c r="C102" s="1" t="s">
        <v>1363</v>
      </c>
      <c r="D102" s="1" t="s">
        <v>28</v>
      </c>
      <c r="E102" s="43">
        <v>42458</v>
      </c>
      <c r="F102" s="1" t="s">
        <v>482</v>
      </c>
      <c r="G102" s="44" t="s">
        <v>612</v>
      </c>
      <c r="H102" s="3">
        <v>13201600</v>
      </c>
      <c r="I102" s="3">
        <v>0</v>
      </c>
      <c r="J102" s="3">
        <v>0</v>
      </c>
      <c r="K102" s="3">
        <v>0</v>
      </c>
      <c r="L102" s="4">
        <v>13201600</v>
      </c>
      <c r="M102" s="3">
        <v>2048781</v>
      </c>
      <c r="N102" s="50">
        <v>264030</v>
      </c>
      <c r="O102" s="3">
        <v>0</v>
      </c>
      <c r="P102" s="3">
        <v>0</v>
      </c>
      <c r="Q102" s="4">
        <v>2312811</v>
      </c>
      <c r="R102" s="4">
        <v>10888789</v>
      </c>
    </row>
    <row r="103" spans="1:18" x14ac:dyDescent="0.2">
      <c r="A103" s="2" t="s">
        <v>1365</v>
      </c>
      <c r="B103" s="1" t="s">
        <v>1362</v>
      </c>
      <c r="C103" s="1" t="s">
        <v>1363</v>
      </c>
      <c r="D103" s="1" t="s">
        <v>28</v>
      </c>
      <c r="E103" s="43">
        <v>42472</v>
      </c>
      <c r="F103" s="1" t="s">
        <v>482</v>
      </c>
      <c r="G103" s="44" t="s">
        <v>612</v>
      </c>
      <c r="H103" s="3">
        <v>10534562</v>
      </c>
      <c r="I103" s="3">
        <v>0</v>
      </c>
      <c r="J103" s="3">
        <v>0</v>
      </c>
      <c r="K103" s="3">
        <v>0</v>
      </c>
      <c r="L103" s="4">
        <v>10534562</v>
      </c>
      <c r="M103" s="3">
        <v>1626796</v>
      </c>
      <c r="N103" s="50">
        <v>210689</v>
      </c>
      <c r="O103" s="3">
        <v>0</v>
      </c>
      <c r="P103" s="3">
        <v>0</v>
      </c>
      <c r="Q103" s="4">
        <v>1837485</v>
      </c>
      <c r="R103" s="4">
        <v>8697077</v>
      </c>
    </row>
    <row r="104" spans="1:18" x14ac:dyDescent="0.2">
      <c r="A104" s="2" t="s">
        <v>1366</v>
      </c>
      <c r="B104" s="1" t="s">
        <v>1362</v>
      </c>
      <c r="C104" s="1" t="s">
        <v>1363</v>
      </c>
      <c r="D104" s="1" t="s">
        <v>28</v>
      </c>
      <c r="E104" s="43">
        <v>42493</v>
      </c>
      <c r="F104" s="1" t="s">
        <v>482</v>
      </c>
      <c r="G104" s="44" t="s">
        <v>612</v>
      </c>
      <c r="H104" s="3">
        <v>9026626</v>
      </c>
      <c r="I104" s="3">
        <v>0</v>
      </c>
      <c r="J104" s="3">
        <v>0</v>
      </c>
      <c r="K104" s="3">
        <v>0</v>
      </c>
      <c r="L104" s="4">
        <v>9026626</v>
      </c>
      <c r="M104" s="3">
        <v>1383587</v>
      </c>
      <c r="N104" s="50">
        <v>180533</v>
      </c>
      <c r="O104" s="3">
        <v>0</v>
      </c>
      <c r="P104" s="3">
        <v>0</v>
      </c>
      <c r="Q104" s="4">
        <v>1564120</v>
      </c>
      <c r="R104" s="4">
        <v>7462506</v>
      </c>
    </row>
    <row r="105" spans="1:18" x14ac:dyDescent="0.2">
      <c r="A105" s="2" t="s">
        <v>1367</v>
      </c>
      <c r="B105" s="1" t="s">
        <v>1362</v>
      </c>
      <c r="C105" s="1" t="s">
        <v>1363</v>
      </c>
      <c r="D105" s="1" t="s">
        <v>28</v>
      </c>
      <c r="E105" s="43">
        <v>42507</v>
      </c>
      <c r="F105" s="1" t="s">
        <v>482</v>
      </c>
      <c r="G105" s="44" t="s">
        <v>612</v>
      </c>
      <c r="H105" s="3">
        <v>10121227</v>
      </c>
      <c r="I105" s="3">
        <v>0</v>
      </c>
      <c r="J105" s="3">
        <v>0</v>
      </c>
      <c r="K105" s="3">
        <v>0</v>
      </c>
      <c r="L105" s="4">
        <v>10121227</v>
      </c>
      <c r="M105" s="3">
        <v>1543618</v>
      </c>
      <c r="N105" s="50">
        <v>202422</v>
      </c>
      <c r="O105" s="3">
        <v>0</v>
      </c>
      <c r="P105" s="3">
        <v>0</v>
      </c>
      <c r="Q105" s="4">
        <v>1746040</v>
      </c>
      <c r="R105" s="4">
        <v>8375187</v>
      </c>
    </row>
    <row r="106" spans="1:18" x14ac:dyDescent="0.2">
      <c r="A106" s="2" t="s">
        <v>1368</v>
      </c>
      <c r="B106" s="1" t="s">
        <v>1369</v>
      </c>
      <c r="C106" s="1" t="s">
        <v>1363</v>
      </c>
      <c r="D106" s="1" t="s">
        <v>28</v>
      </c>
      <c r="E106" s="43">
        <v>42516</v>
      </c>
      <c r="F106" s="1" t="s">
        <v>482</v>
      </c>
      <c r="G106" s="44" t="s">
        <v>612</v>
      </c>
      <c r="H106" s="3">
        <v>190036</v>
      </c>
      <c r="I106" s="3">
        <v>0</v>
      </c>
      <c r="J106" s="3">
        <v>0</v>
      </c>
      <c r="K106" s="3">
        <v>0</v>
      </c>
      <c r="L106" s="4">
        <v>190036</v>
      </c>
      <c r="M106" s="3">
        <v>28895</v>
      </c>
      <c r="N106" s="50">
        <v>3803</v>
      </c>
      <c r="O106" s="3">
        <v>0</v>
      </c>
      <c r="P106" s="3">
        <v>0</v>
      </c>
      <c r="Q106" s="4">
        <v>32698</v>
      </c>
      <c r="R106" s="4">
        <v>157338</v>
      </c>
    </row>
    <row r="107" spans="1:18" x14ac:dyDescent="0.2">
      <c r="A107" s="2" t="s">
        <v>1370</v>
      </c>
      <c r="B107" s="1" t="s">
        <v>1362</v>
      </c>
      <c r="C107" s="1" t="s">
        <v>1363</v>
      </c>
      <c r="D107" s="1" t="s">
        <v>28</v>
      </c>
      <c r="E107" s="43">
        <v>42517</v>
      </c>
      <c r="F107" s="1" t="s">
        <v>482</v>
      </c>
      <c r="G107" s="44" t="s">
        <v>612</v>
      </c>
      <c r="H107" s="3">
        <v>5280640</v>
      </c>
      <c r="I107" s="3">
        <v>0</v>
      </c>
      <c r="J107" s="3">
        <v>0</v>
      </c>
      <c r="K107" s="3">
        <v>0</v>
      </c>
      <c r="L107" s="4">
        <v>5280640</v>
      </c>
      <c r="M107" s="3">
        <v>802501</v>
      </c>
      <c r="N107" s="50">
        <v>105611</v>
      </c>
      <c r="O107" s="3">
        <v>0</v>
      </c>
      <c r="P107" s="3">
        <v>0</v>
      </c>
      <c r="Q107" s="4">
        <v>908112</v>
      </c>
      <c r="R107" s="4">
        <v>4372528</v>
      </c>
    </row>
    <row r="108" spans="1:18" x14ac:dyDescent="0.2">
      <c r="A108" s="2" t="s">
        <v>1371</v>
      </c>
      <c r="B108" s="1" t="s">
        <v>1362</v>
      </c>
      <c r="C108" s="1" t="s">
        <v>1363</v>
      </c>
      <c r="D108" s="1" t="s">
        <v>28</v>
      </c>
      <c r="E108" s="43">
        <v>42517</v>
      </c>
      <c r="F108" s="1" t="s">
        <v>482</v>
      </c>
      <c r="G108" s="44" t="s">
        <v>612</v>
      </c>
      <c r="H108" s="3">
        <v>3611850</v>
      </c>
      <c r="I108" s="3">
        <v>0</v>
      </c>
      <c r="J108" s="3">
        <v>0</v>
      </c>
      <c r="K108" s="3">
        <v>0</v>
      </c>
      <c r="L108" s="4">
        <v>3611850</v>
      </c>
      <c r="M108" s="3">
        <v>548860</v>
      </c>
      <c r="N108" s="50">
        <v>72234</v>
      </c>
      <c r="O108" s="3">
        <v>0</v>
      </c>
      <c r="P108" s="3">
        <v>0</v>
      </c>
      <c r="Q108" s="4">
        <v>621094</v>
      </c>
      <c r="R108" s="4">
        <v>2990756</v>
      </c>
    </row>
    <row r="109" spans="1:18" x14ac:dyDescent="0.2">
      <c r="A109" s="2" t="s">
        <v>1372</v>
      </c>
      <c r="B109" s="1" t="s">
        <v>1362</v>
      </c>
      <c r="C109" s="1" t="s">
        <v>1363</v>
      </c>
      <c r="D109" s="1" t="s">
        <v>28</v>
      </c>
      <c r="E109" s="43">
        <v>42517</v>
      </c>
      <c r="F109" s="1" t="s">
        <v>482</v>
      </c>
      <c r="G109" s="44" t="s">
        <v>612</v>
      </c>
      <c r="H109" s="3">
        <v>6922713</v>
      </c>
      <c r="I109" s="3">
        <v>0</v>
      </c>
      <c r="J109" s="3">
        <v>0</v>
      </c>
      <c r="K109" s="3">
        <v>0</v>
      </c>
      <c r="L109" s="4">
        <v>6922713</v>
      </c>
      <c r="M109" s="3">
        <v>1052025</v>
      </c>
      <c r="N109" s="50">
        <v>138455</v>
      </c>
      <c r="O109" s="3">
        <v>0</v>
      </c>
      <c r="P109" s="3">
        <v>0</v>
      </c>
      <c r="Q109" s="4">
        <v>1190480</v>
      </c>
      <c r="R109" s="4">
        <v>5732233</v>
      </c>
    </row>
    <row r="110" spans="1:18" x14ac:dyDescent="0.2">
      <c r="A110" s="2" t="s">
        <v>659</v>
      </c>
      <c r="B110" s="1" t="s">
        <v>660</v>
      </c>
      <c r="C110" s="1" t="s">
        <v>548</v>
      </c>
      <c r="D110" s="1" t="s">
        <v>48</v>
      </c>
      <c r="E110" s="43">
        <v>42535</v>
      </c>
      <c r="F110" s="1" t="s">
        <v>482</v>
      </c>
      <c r="G110" s="44" t="s">
        <v>522</v>
      </c>
      <c r="H110" s="3">
        <v>683455</v>
      </c>
      <c r="I110" s="3">
        <v>0</v>
      </c>
      <c r="J110" s="3">
        <v>0</v>
      </c>
      <c r="K110" s="3">
        <v>0</v>
      </c>
      <c r="L110" s="4">
        <v>683455</v>
      </c>
      <c r="M110" s="3">
        <v>464359</v>
      </c>
      <c r="N110" s="50">
        <v>61512</v>
      </c>
      <c r="O110" s="3">
        <v>0</v>
      </c>
      <c r="P110" s="3">
        <v>0</v>
      </c>
      <c r="Q110" s="4">
        <v>525871</v>
      </c>
      <c r="R110" s="4">
        <v>157584</v>
      </c>
    </row>
    <row r="111" spans="1:18" x14ac:dyDescent="0.2">
      <c r="A111" s="2" t="s">
        <v>661</v>
      </c>
      <c r="B111" s="1" t="s">
        <v>662</v>
      </c>
      <c r="C111" s="1" t="s">
        <v>663</v>
      </c>
      <c r="D111" s="1" t="s">
        <v>52</v>
      </c>
      <c r="E111" s="43">
        <v>42535</v>
      </c>
      <c r="F111" s="1" t="s">
        <v>482</v>
      </c>
      <c r="G111" s="44" t="s">
        <v>643</v>
      </c>
      <c r="H111" s="3">
        <v>247730</v>
      </c>
      <c r="I111" s="3">
        <v>0</v>
      </c>
      <c r="J111" s="3">
        <v>0</v>
      </c>
      <c r="K111" s="3">
        <v>0</v>
      </c>
      <c r="L111" s="4">
        <v>247730</v>
      </c>
      <c r="M111" s="3">
        <v>247730</v>
      </c>
      <c r="N111" s="50">
        <v>0</v>
      </c>
      <c r="O111" s="3">
        <v>0</v>
      </c>
      <c r="P111" s="3">
        <v>0</v>
      </c>
      <c r="Q111" s="4">
        <v>247730</v>
      </c>
      <c r="R111" s="4">
        <v>0</v>
      </c>
    </row>
    <row r="112" spans="1:18" x14ac:dyDescent="0.2">
      <c r="A112" s="2" t="s">
        <v>640</v>
      </c>
      <c r="B112" s="1" t="s">
        <v>641</v>
      </c>
      <c r="C112" s="1" t="s">
        <v>642</v>
      </c>
      <c r="D112" s="1" t="s">
        <v>42</v>
      </c>
      <c r="E112" s="43">
        <v>42537</v>
      </c>
      <c r="F112" s="1" t="s">
        <v>482</v>
      </c>
      <c r="G112" s="44" t="s">
        <v>643</v>
      </c>
      <c r="H112" s="3">
        <v>115000</v>
      </c>
      <c r="I112" s="3">
        <v>0</v>
      </c>
      <c r="J112" s="3">
        <v>0</v>
      </c>
      <c r="K112" s="3">
        <v>0</v>
      </c>
      <c r="L112" s="4">
        <v>115000</v>
      </c>
      <c r="M112" s="3">
        <v>115000</v>
      </c>
      <c r="N112" s="50">
        <v>0</v>
      </c>
      <c r="O112" s="3">
        <v>0</v>
      </c>
      <c r="P112" s="3">
        <v>0</v>
      </c>
      <c r="Q112" s="4">
        <v>115000</v>
      </c>
      <c r="R112" s="4">
        <v>0</v>
      </c>
    </row>
    <row r="113" spans="1:18" x14ac:dyDescent="0.2">
      <c r="A113" s="2" t="s">
        <v>644</v>
      </c>
      <c r="B113" s="1" t="s">
        <v>645</v>
      </c>
      <c r="C113" s="1" t="s">
        <v>642</v>
      </c>
      <c r="D113" s="1" t="s">
        <v>42</v>
      </c>
      <c r="E113" s="43">
        <v>42537</v>
      </c>
      <c r="F113" s="1" t="s">
        <v>482</v>
      </c>
      <c r="G113" s="44" t="s">
        <v>643</v>
      </c>
      <c r="H113" s="3">
        <v>140000</v>
      </c>
      <c r="I113" s="3">
        <v>0</v>
      </c>
      <c r="J113" s="3">
        <v>0</v>
      </c>
      <c r="K113" s="3">
        <v>0</v>
      </c>
      <c r="L113" s="4">
        <v>140000</v>
      </c>
      <c r="M113" s="3">
        <v>140000</v>
      </c>
      <c r="N113" s="50">
        <v>0</v>
      </c>
      <c r="O113" s="3">
        <v>0</v>
      </c>
      <c r="P113" s="3">
        <v>0</v>
      </c>
      <c r="Q113" s="4">
        <v>140000</v>
      </c>
      <c r="R113" s="4">
        <v>0</v>
      </c>
    </row>
    <row r="114" spans="1:18" x14ac:dyDescent="0.2">
      <c r="A114" s="2" t="s">
        <v>646</v>
      </c>
      <c r="B114" s="1" t="s">
        <v>647</v>
      </c>
      <c r="C114" s="1" t="s">
        <v>648</v>
      </c>
      <c r="D114" s="1" t="s">
        <v>54</v>
      </c>
      <c r="E114" s="43">
        <v>42537</v>
      </c>
      <c r="F114" s="1" t="s">
        <v>482</v>
      </c>
      <c r="G114" s="44" t="s">
        <v>643</v>
      </c>
      <c r="H114" s="3">
        <v>107950</v>
      </c>
      <c r="I114" s="3">
        <v>0</v>
      </c>
      <c r="J114" s="3">
        <v>0</v>
      </c>
      <c r="K114" s="3">
        <v>0</v>
      </c>
      <c r="L114" s="4">
        <v>107950</v>
      </c>
      <c r="M114" s="3">
        <v>107950</v>
      </c>
      <c r="N114" s="50">
        <v>0</v>
      </c>
      <c r="O114" s="3">
        <v>0</v>
      </c>
      <c r="P114" s="3">
        <v>0</v>
      </c>
      <c r="Q114" s="4">
        <v>107950</v>
      </c>
      <c r="R114" s="4">
        <v>0</v>
      </c>
    </row>
    <row r="115" spans="1:18" x14ac:dyDescent="0.2">
      <c r="A115" s="2" t="s">
        <v>664</v>
      </c>
      <c r="B115" s="1" t="s">
        <v>665</v>
      </c>
      <c r="C115" s="1" t="s">
        <v>663</v>
      </c>
      <c r="D115" s="1" t="s">
        <v>52</v>
      </c>
      <c r="E115" s="43">
        <v>42544</v>
      </c>
      <c r="F115" s="1" t="s">
        <v>482</v>
      </c>
      <c r="G115" s="44" t="s">
        <v>643</v>
      </c>
      <c r="H115" s="3">
        <v>148000</v>
      </c>
      <c r="I115" s="3">
        <v>0</v>
      </c>
      <c r="J115" s="3">
        <v>0</v>
      </c>
      <c r="K115" s="3">
        <v>0</v>
      </c>
      <c r="L115" s="4">
        <v>148000</v>
      </c>
      <c r="M115" s="3">
        <v>148000</v>
      </c>
      <c r="N115" s="50">
        <v>0</v>
      </c>
      <c r="O115" s="3">
        <v>0</v>
      </c>
      <c r="P115" s="3">
        <v>0</v>
      </c>
      <c r="Q115" s="4">
        <v>148000</v>
      </c>
      <c r="R115" s="4">
        <v>0</v>
      </c>
    </row>
    <row r="116" spans="1:18" x14ac:dyDescent="0.2">
      <c r="A116" s="2" t="s">
        <v>666</v>
      </c>
      <c r="B116" s="1" t="s">
        <v>667</v>
      </c>
      <c r="C116" s="1" t="s">
        <v>642</v>
      </c>
      <c r="D116" s="1" t="s">
        <v>42</v>
      </c>
      <c r="E116" s="43">
        <v>42548</v>
      </c>
      <c r="F116" s="1" t="s">
        <v>482</v>
      </c>
      <c r="G116" s="44" t="s">
        <v>643</v>
      </c>
      <c r="H116" s="3">
        <v>1518260</v>
      </c>
      <c r="I116" s="3">
        <v>0</v>
      </c>
      <c r="J116" s="3">
        <v>0</v>
      </c>
      <c r="K116" s="3">
        <v>0</v>
      </c>
      <c r="L116" s="4">
        <v>1518260</v>
      </c>
      <c r="M116" s="3">
        <v>1518260</v>
      </c>
      <c r="N116" s="50">
        <v>0</v>
      </c>
      <c r="O116" s="3">
        <v>0</v>
      </c>
      <c r="P116" s="3">
        <v>0</v>
      </c>
      <c r="Q116" s="4">
        <v>1518260</v>
      </c>
      <c r="R116" s="4">
        <v>0</v>
      </c>
    </row>
    <row r="117" spans="1:18" x14ac:dyDescent="0.2">
      <c r="A117" s="2" t="s">
        <v>649</v>
      </c>
      <c r="B117" s="1" t="s">
        <v>650</v>
      </c>
      <c r="C117" s="1" t="s">
        <v>548</v>
      </c>
      <c r="D117" s="1" t="s">
        <v>48</v>
      </c>
      <c r="E117" s="43">
        <v>42725</v>
      </c>
      <c r="F117" s="1" t="s">
        <v>482</v>
      </c>
      <c r="G117" s="44" t="s">
        <v>522</v>
      </c>
      <c r="H117" s="3">
        <v>438302</v>
      </c>
      <c r="I117" s="3">
        <v>0</v>
      </c>
      <c r="J117" s="3">
        <v>0</v>
      </c>
      <c r="K117" s="3">
        <v>0</v>
      </c>
      <c r="L117" s="4">
        <v>438302</v>
      </c>
      <c r="M117" s="3">
        <v>277295</v>
      </c>
      <c r="N117" s="50">
        <v>39445</v>
      </c>
      <c r="O117" s="3">
        <v>0</v>
      </c>
      <c r="P117" s="3">
        <v>0</v>
      </c>
      <c r="Q117" s="4">
        <v>316740</v>
      </c>
      <c r="R117" s="4">
        <v>121562</v>
      </c>
    </row>
    <row r="118" spans="1:18" x14ac:dyDescent="0.2">
      <c r="A118" s="2" t="s">
        <v>651</v>
      </c>
      <c r="B118" s="1" t="s">
        <v>652</v>
      </c>
      <c r="C118" s="1" t="s">
        <v>548</v>
      </c>
      <c r="D118" s="1" t="s">
        <v>48</v>
      </c>
      <c r="E118" s="43">
        <v>42725</v>
      </c>
      <c r="F118" s="1" t="s">
        <v>482</v>
      </c>
      <c r="G118" s="44" t="s">
        <v>522</v>
      </c>
      <c r="H118" s="3">
        <v>109576</v>
      </c>
      <c r="I118" s="3">
        <v>0</v>
      </c>
      <c r="J118" s="3">
        <v>0</v>
      </c>
      <c r="K118" s="3">
        <v>0</v>
      </c>
      <c r="L118" s="4">
        <v>109576</v>
      </c>
      <c r="M118" s="3">
        <v>69356</v>
      </c>
      <c r="N118" s="50">
        <v>9858</v>
      </c>
      <c r="O118" s="3">
        <v>0</v>
      </c>
      <c r="P118" s="3">
        <v>0</v>
      </c>
      <c r="Q118" s="4">
        <v>79214</v>
      </c>
      <c r="R118" s="4">
        <v>30362</v>
      </c>
    </row>
    <row r="119" spans="1:18" x14ac:dyDescent="0.2">
      <c r="A119" s="2" t="s">
        <v>653</v>
      </c>
      <c r="B119" s="1" t="s">
        <v>654</v>
      </c>
      <c r="C119" s="1" t="s">
        <v>521</v>
      </c>
      <c r="D119" s="1" t="s">
        <v>50</v>
      </c>
      <c r="E119" s="43">
        <v>42727</v>
      </c>
      <c r="F119" s="1" t="s">
        <v>482</v>
      </c>
      <c r="G119" s="44" t="s">
        <v>522</v>
      </c>
      <c r="H119" s="3">
        <v>187700</v>
      </c>
      <c r="I119" s="3">
        <v>0</v>
      </c>
      <c r="J119" s="3">
        <v>0</v>
      </c>
      <c r="K119" s="3">
        <v>0</v>
      </c>
      <c r="L119" s="4">
        <v>187700</v>
      </c>
      <c r="M119" s="3">
        <v>118669</v>
      </c>
      <c r="N119" s="50">
        <v>16896</v>
      </c>
      <c r="O119" s="3">
        <v>0</v>
      </c>
      <c r="P119" s="3">
        <v>0</v>
      </c>
      <c r="Q119" s="4">
        <v>135565</v>
      </c>
      <c r="R119" s="4">
        <v>52135</v>
      </c>
    </row>
    <row r="120" spans="1:18" x14ac:dyDescent="0.2">
      <c r="A120" s="2" t="s">
        <v>655</v>
      </c>
      <c r="B120" s="1" t="s">
        <v>656</v>
      </c>
      <c r="C120" s="1" t="s">
        <v>521</v>
      </c>
      <c r="D120" s="1" t="s">
        <v>50</v>
      </c>
      <c r="E120" s="43">
        <v>42727</v>
      </c>
      <c r="F120" s="1" t="s">
        <v>482</v>
      </c>
      <c r="G120" s="44" t="s">
        <v>522</v>
      </c>
      <c r="H120" s="3">
        <v>2496998</v>
      </c>
      <c r="I120" s="3">
        <v>0</v>
      </c>
      <c r="J120" s="3">
        <v>0</v>
      </c>
      <c r="K120" s="3">
        <v>0</v>
      </c>
      <c r="L120" s="4">
        <v>2496998</v>
      </c>
      <c r="M120" s="3">
        <v>1578648</v>
      </c>
      <c r="N120" s="50">
        <v>224724</v>
      </c>
      <c r="O120" s="3">
        <v>0</v>
      </c>
      <c r="P120" s="3">
        <v>0</v>
      </c>
      <c r="Q120" s="4">
        <v>1803372</v>
      </c>
      <c r="R120" s="4">
        <v>693626</v>
      </c>
    </row>
    <row r="121" spans="1:18" x14ac:dyDescent="0.2">
      <c r="A121" s="45" t="s">
        <v>657</v>
      </c>
      <c r="B121" s="17" t="s">
        <v>658</v>
      </c>
      <c r="C121" s="17" t="s">
        <v>521</v>
      </c>
      <c r="D121" s="17" t="s">
        <v>50</v>
      </c>
      <c r="E121" s="46">
        <v>42735</v>
      </c>
      <c r="F121" s="17" t="s">
        <v>482</v>
      </c>
      <c r="G121" s="47" t="s">
        <v>522</v>
      </c>
      <c r="H121" s="18">
        <v>3629025</v>
      </c>
      <c r="I121" s="18">
        <v>0</v>
      </c>
      <c r="J121" s="18">
        <v>0</v>
      </c>
      <c r="K121" s="18">
        <v>0</v>
      </c>
      <c r="L121" s="48">
        <v>3629025</v>
      </c>
      <c r="M121" s="18">
        <v>2287193</v>
      </c>
      <c r="N121" s="51">
        <v>326611</v>
      </c>
      <c r="O121" s="18">
        <v>0</v>
      </c>
      <c r="P121" s="18">
        <v>0</v>
      </c>
      <c r="Q121" s="48">
        <v>2613804</v>
      </c>
      <c r="R121" s="48">
        <v>1015221</v>
      </c>
    </row>
    <row r="122" spans="1:18" x14ac:dyDescent="0.2">
      <c r="A122" s="2" t="s">
        <v>668</v>
      </c>
      <c r="B122" s="1" t="s">
        <v>669</v>
      </c>
      <c r="C122" s="1" t="s">
        <v>663</v>
      </c>
      <c r="D122" s="1" t="s">
        <v>52</v>
      </c>
      <c r="E122" s="43">
        <v>42919</v>
      </c>
      <c r="F122" s="1" t="s">
        <v>482</v>
      </c>
      <c r="G122" s="44" t="s">
        <v>643</v>
      </c>
      <c r="H122" s="3">
        <v>127990</v>
      </c>
      <c r="I122" s="3">
        <v>0</v>
      </c>
      <c r="J122" s="3">
        <v>0</v>
      </c>
      <c r="K122" s="3">
        <v>0</v>
      </c>
      <c r="L122" s="4">
        <v>127990</v>
      </c>
      <c r="M122" s="3">
        <v>120591</v>
      </c>
      <c r="N122" s="50">
        <v>7399</v>
      </c>
      <c r="O122" s="3">
        <v>0</v>
      </c>
      <c r="P122" s="3">
        <v>0</v>
      </c>
      <c r="Q122" s="4">
        <v>127990</v>
      </c>
      <c r="R122" s="4">
        <v>0</v>
      </c>
    </row>
    <row r="123" spans="1:18" x14ac:dyDescent="0.2">
      <c r="A123" s="2" t="s">
        <v>670</v>
      </c>
      <c r="B123" s="1" t="s">
        <v>671</v>
      </c>
      <c r="C123" s="1" t="s">
        <v>663</v>
      </c>
      <c r="D123" s="1" t="s">
        <v>52</v>
      </c>
      <c r="E123" s="43">
        <v>42929</v>
      </c>
      <c r="F123" s="1" t="s">
        <v>482</v>
      </c>
      <c r="G123" s="44" t="s">
        <v>643</v>
      </c>
      <c r="H123" s="3">
        <v>141605</v>
      </c>
      <c r="I123" s="3">
        <v>0</v>
      </c>
      <c r="J123" s="3">
        <v>0</v>
      </c>
      <c r="K123" s="3">
        <v>0</v>
      </c>
      <c r="L123" s="4">
        <v>141605</v>
      </c>
      <c r="M123" s="3">
        <v>132884</v>
      </c>
      <c r="N123" s="50">
        <v>8721</v>
      </c>
      <c r="O123" s="3">
        <v>0</v>
      </c>
      <c r="P123" s="3">
        <v>0</v>
      </c>
      <c r="Q123" s="4">
        <v>141605</v>
      </c>
      <c r="R123" s="4">
        <v>0</v>
      </c>
    </row>
    <row r="124" spans="1:18" x14ac:dyDescent="0.2">
      <c r="A124" s="2" t="s">
        <v>672</v>
      </c>
      <c r="B124" s="1" t="s">
        <v>673</v>
      </c>
      <c r="C124" s="1" t="s">
        <v>663</v>
      </c>
      <c r="D124" s="1" t="s">
        <v>52</v>
      </c>
      <c r="E124" s="43">
        <v>42949</v>
      </c>
      <c r="F124" s="1" t="s">
        <v>482</v>
      </c>
      <c r="G124" s="44" t="s">
        <v>643</v>
      </c>
      <c r="H124" s="3">
        <v>177500</v>
      </c>
      <c r="I124" s="3">
        <v>0</v>
      </c>
      <c r="J124" s="3">
        <v>0</v>
      </c>
      <c r="K124" s="3">
        <v>0</v>
      </c>
      <c r="L124" s="4">
        <v>177500</v>
      </c>
      <c r="M124" s="3">
        <v>165136</v>
      </c>
      <c r="N124" s="50">
        <v>12364</v>
      </c>
      <c r="O124" s="3">
        <v>0</v>
      </c>
      <c r="P124" s="3">
        <v>0</v>
      </c>
      <c r="Q124" s="4">
        <v>177500</v>
      </c>
      <c r="R124" s="4">
        <v>0</v>
      </c>
    </row>
    <row r="125" spans="1:18" x14ac:dyDescent="0.2">
      <c r="A125" s="45" t="s">
        <v>674</v>
      </c>
      <c r="B125" s="17" t="s">
        <v>675</v>
      </c>
      <c r="C125" s="17" t="s">
        <v>521</v>
      </c>
      <c r="D125" s="17" t="s">
        <v>50</v>
      </c>
      <c r="E125" s="46">
        <v>42982</v>
      </c>
      <c r="F125" s="17" t="s">
        <v>482</v>
      </c>
      <c r="G125" s="47" t="s">
        <v>676</v>
      </c>
      <c r="H125" s="18">
        <v>80990</v>
      </c>
      <c r="I125" s="18">
        <v>0</v>
      </c>
      <c r="J125" s="18">
        <v>0</v>
      </c>
      <c r="K125" s="18">
        <v>0</v>
      </c>
      <c r="L125" s="48">
        <v>80990</v>
      </c>
      <c r="M125" s="18">
        <v>80990</v>
      </c>
      <c r="N125" s="51">
        <v>0</v>
      </c>
      <c r="O125" s="18">
        <v>0</v>
      </c>
      <c r="P125" s="18">
        <v>0</v>
      </c>
      <c r="Q125" s="48">
        <v>80990</v>
      </c>
      <c r="R125" s="48">
        <v>0</v>
      </c>
    </row>
    <row r="126" spans="1:18" x14ac:dyDescent="0.2">
      <c r="A126" s="2" t="s">
        <v>677</v>
      </c>
      <c r="B126" s="1" t="s">
        <v>678</v>
      </c>
      <c r="C126" s="1" t="s">
        <v>548</v>
      </c>
      <c r="D126" s="1" t="s">
        <v>48</v>
      </c>
      <c r="E126" s="43">
        <v>43118</v>
      </c>
      <c r="F126" s="1" t="s">
        <v>482</v>
      </c>
      <c r="G126" s="44" t="s">
        <v>522</v>
      </c>
      <c r="H126" s="3">
        <v>186644</v>
      </c>
      <c r="I126" s="3">
        <v>0</v>
      </c>
      <c r="J126" s="3">
        <v>0</v>
      </c>
      <c r="K126" s="3">
        <v>0</v>
      </c>
      <c r="L126" s="4">
        <v>186644</v>
      </c>
      <c r="M126" s="3">
        <v>100027</v>
      </c>
      <c r="N126" s="50">
        <v>16800</v>
      </c>
      <c r="O126" s="3">
        <v>0</v>
      </c>
      <c r="P126" s="3">
        <v>0</v>
      </c>
      <c r="Q126" s="4">
        <v>116827</v>
      </c>
      <c r="R126" s="4">
        <v>69817</v>
      </c>
    </row>
    <row r="127" spans="1:18" x14ac:dyDescent="0.2">
      <c r="A127" s="2" t="s">
        <v>679</v>
      </c>
      <c r="B127" s="1" t="s">
        <v>680</v>
      </c>
      <c r="C127" s="1" t="s">
        <v>548</v>
      </c>
      <c r="D127" s="1" t="s">
        <v>48</v>
      </c>
      <c r="E127" s="43">
        <v>43131</v>
      </c>
      <c r="F127" s="1" t="s">
        <v>482</v>
      </c>
      <c r="G127" s="44" t="s">
        <v>522</v>
      </c>
      <c r="H127" s="3">
        <v>6995387</v>
      </c>
      <c r="I127" s="3">
        <v>0</v>
      </c>
      <c r="J127" s="3">
        <v>0</v>
      </c>
      <c r="K127" s="3">
        <v>0</v>
      </c>
      <c r="L127" s="4">
        <v>6995387</v>
      </c>
      <c r="M127" s="3">
        <v>3725778</v>
      </c>
      <c r="N127" s="50">
        <v>629580</v>
      </c>
      <c r="O127" s="3">
        <v>0</v>
      </c>
      <c r="P127" s="3">
        <v>0</v>
      </c>
      <c r="Q127" s="4">
        <v>4355358</v>
      </c>
      <c r="R127" s="4">
        <v>2640029</v>
      </c>
    </row>
    <row r="128" spans="1:18" x14ac:dyDescent="0.2">
      <c r="A128" s="2" t="s">
        <v>681</v>
      </c>
      <c r="B128" s="1" t="s">
        <v>680</v>
      </c>
      <c r="C128" s="1" t="s">
        <v>548</v>
      </c>
      <c r="D128" s="1" t="s">
        <v>48</v>
      </c>
      <c r="E128" s="43">
        <v>43145</v>
      </c>
      <c r="F128" s="1" t="s">
        <v>482</v>
      </c>
      <c r="G128" s="44" t="s">
        <v>522</v>
      </c>
      <c r="H128" s="3">
        <v>6147035</v>
      </c>
      <c r="I128" s="3">
        <v>0</v>
      </c>
      <c r="J128" s="3">
        <v>0</v>
      </c>
      <c r="K128" s="3">
        <v>0</v>
      </c>
      <c r="L128" s="4">
        <v>6147035</v>
      </c>
      <c r="M128" s="3">
        <v>3252710</v>
      </c>
      <c r="N128" s="50">
        <v>553236</v>
      </c>
      <c r="O128" s="3">
        <v>0</v>
      </c>
      <c r="P128" s="3">
        <v>0</v>
      </c>
      <c r="Q128" s="4">
        <v>3805946</v>
      </c>
      <c r="R128" s="4">
        <v>2341089</v>
      </c>
    </row>
    <row r="129" spans="1:18" x14ac:dyDescent="0.2">
      <c r="A129" s="2" t="s">
        <v>682</v>
      </c>
      <c r="B129" s="1" t="s">
        <v>683</v>
      </c>
      <c r="C129" s="1" t="s">
        <v>521</v>
      </c>
      <c r="D129" s="1" t="s">
        <v>50</v>
      </c>
      <c r="E129" s="43">
        <v>43150</v>
      </c>
      <c r="F129" s="1" t="s">
        <v>482</v>
      </c>
      <c r="G129" s="44" t="s">
        <v>643</v>
      </c>
      <c r="H129" s="3">
        <v>293000</v>
      </c>
      <c r="I129" s="3">
        <v>0</v>
      </c>
      <c r="J129" s="3">
        <v>0</v>
      </c>
      <c r="K129" s="3">
        <v>0</v>
      </c>
      <c r="L129" s="4">
        <v>293000</v>
      </c>
      <c r="M129" s="3">
        <v>249192</v>
      </c>
      <c r="N129" s="50">
        <v>42480</v>
      </c>
      <c r="O129" s="3">
        <v>0</v>
      </c>
      <c r="P129" s="3">
        <v>0</v>
      </c>
      <c r="Q129" s="4">
        <v>291672</v>
      </c>
      <c r="R129" s="4">
        <v>1328</v>
      </c>
    </row>
    <row r="130" spans="1:18" x14ac:dyDescent="0.2">
      <c r="A130" s="2" t="s">
        <v>684</v>
      </c>
      <c r="B130" s="1" t="s">
        <v>685</v>
      </c>
      <c r="C130" s="1" t="s">
        <v>548</v>
      </c>
      <c r="D130" s="1" t="s">
        <v>48</v>
      </c>
      <c r="E130" s="43">
        <v>43153</v>
      </c>
      <c r="F130" s="1" t="s">
        <v>482</v>
      </c>
      <c r="G130" s="44" t="s">
        <v>522</v>
      </c>
      <c r="H130" s="3">
        <v>330559</v>
      </c>
      <c r="I130" s="3">
        <v>0</v>
      </c>
      <c r="J130" s="3">
        <v>0</v>
      </c>
      <c r="K130" s="3">
        <v>0</v>
      </c>
      <c r="L130" s="4">
        <v>330559</v>
      </c>
      <c r="M130" s="3">
        <v>174270</v>
      </c>
      <c r="N130" s="50">
        <v>29753</v>
      </c>
      <c r="O130" s="3">
        <v>0</v>
      </c>
      <c r="P130" s="3">
        <v>0</v>
      </c>
      <c r="Q130" s="4">
        <v>204023</v>
      </c>
      <c r="R130" s="4">
        <v>126536</v>
      </c>
    </row>
    <row r="131" spans="1:18" x14ac:dyDescent="0.2">
      <c r="A131" s="2" t="s">
        <v>686</v>
      </c>
      <c r="B131" s="1" t="s">
        <v>687</v>
      </c>
      <c r="C131" s="1" t="s">
        <v>548</v>
      </c>
      <c r="D131" s="1" t="s">
        <v>48</v>
      </c>
      <c r="E131" s="43">
        <v>43171</v>
      </c>
      <c r="F131" s="1" t="s">
        <v>482</v>
      </c>
      <c r="G131" s="44" t="s">
        <v>522</v>
      </c>
      <c r="H131" s="3">
        <v>270000</v>
      </c>
      <c r="I131" s="3">
        <v>0</v>
      </c>
      <c r="J131" s="3">
        <v>0</v>
      </c>
      <c r="K131" s="3">
        <v>0</v>
      </c>
      <c r="L131" s="4">
        <v>270000</v>
      </c>
      <c r="M131" s="3">
        <v>141139</v>
      </c>
      <c r="N131" s="50">
        <v>24299</v>
      </c>
      <c r="O131" s="3">
        <v>0</v>
      </c>
      <c r="P131" s="3">
        <v>0</v>
      </c>
      <c r="Q131" s="4">
        <v>165438</v>
      </c>
      <c r="R131" s="4">
        <v>104562</v>
      </c>
    </row>
    <row r="132" spans="1:18" x14ac:dyDescent="0.2">
      <c r="A132" s="2" t="s">
        <v>688</v>
      </c>
      <c r="B132" s="1" t="s">
        <v>689</v>
      </c>
      <c r="C132" s="1" t="s">
        <v>521</v>
      </c>
      <c r="D132" s="1" t="s">
        <v>50</v>
      </c>
      <c r="E132" s="43">
        <v>43201</v>
      </c>
      <c r="F132" s="1" t="s">
        <v>482</v>
      </c>
      <c r="G132" s="44" t="s">
        <v>643</v>
      </c>
      <c r="H132" s="3">
        <v>297082</v>
      </c>
      <c r="I132" s="3">
        <v>0</v>
      </c>
      <c r="J132" s="3">
        <v>0</v>
      </c>
      <c r="K132" s="3">
        <v>0</v>
      </c>
      <c r="L132" s="4">
        <v>297082</v>
      </c>
      <c r="M132" s="3">
        <v>246686</v>
      </c>
      <c r="N132" s="50">
        <v>43080</v>
      </c>
      <c r="O132" s="3">
        <v>0</v>
      </c>
      <c r="P132" s="3">
        <v>0</v>
      </c>
      <c r="Q132" s="4">
        <v>289766</v>
      </c>
      <c r="R132" s="4">
        <v>7316</v>
      </c>
    </row>
    <row r="133" spans="1:18" x14ac:dyDescent="0.2">
      <c r="A133" s="2" t="s">
        <v>690</v>
      </c>
      <c r="B133" s="1" t="s">
        <v>691</v>
      </c>
      <c r="C133" s="1" t="s">
        <v>548</v>
      </c>
      <c r="D133" s="1" t="s">
        <v>48</v>
      </c>
      <c r="E133" s="43">
        <v>43207</v>
      </c>
      <c r="F133" s="1" t="s">
        <v>482</v>
      </c>
      <c r="G133" s="44" t="s">
        <v>522</v>
      </c>
      <c r="H133" s="3">
        <v>6179401</v>
      </c>
      <c r="I133" s="3">
        <v>0</v>
      </c>
      <c r="J133" s="3">
        <v>0</v>
      </c>
      <c r="K133" s="3">
        <v>0</v>
      </c>
      <c r="L133" s="4">
        <v>6179401</v>
      </c>
      <c r="M133" s="3">
        <v>3175360</v>
      </c>
      <c r="N133" s="50">
        <v>556145</v>
      </c>
      <c r="O133" s="3">
        <v>0</v>
      </c>
      <c r="P133" s="3">
        <v>0</v>
      </c>
      <c r="Q133" s="4">
        <v>3731505</v>
      </c>
      <c r="R133" s="4">
        <v>2447896</v>
      </c>
    </row>
    <row r="134" spans="1:18" x14ac:dyDescent="0.2">
      <c r="A134" s="2" t="s">
        <v>692</v>
      </c>
      <c r="B134" s="1" t="s">
        <v>693</v>
      </c>
      <c r="C134" s="1" t="s">
        <v>521</v>
      </c>
      <c r="D134" s="1" t="s">
        <v>50</v>
      </c>
      <c r="E134" s="43">
        <v>43216</v>
      </c>
      <c r="F134" s="1" t="s">
        <v>482</v>
      </c>
      <c r="G134" s="44" t="s">
        <v>643</v>
      </c>
      <c r="H134" s="3">
        <v>120650</v>
      </c>
      <c r="I134" s="3">
        <v>0</v>
      </c>
      <c r="J134" s="3">
        <v>0</v>
      </c>
      <c r="K134" s="3">
        <v>0</v>
      </c>
      <c r="L134" s="4">
        <v>120650</v>
      </c>
      <c r="M134" s="3">
        <v>99464</v>
      </c>
      <c r="N134" s="50">
        <v>17496</v>
      </c>
      <c r="O134" s="3">
        <v>0</v>
      </c>
      <c r="P134" s="3">
        <v>0</v>
      </c>
      <c r="Q134" s="4">
        <v>116960</v>
      </c>
      <c r="R134" s="4">
        <v>3690</v>
      </c>
    </row>
    <row r="135" spans="1:18" x14ac:dyDescent="0.2">
      <c r="A135" s="2" t="s">
        <v>694</v>
      </c>
      <c r="B135" s="1" t="s">
        <v>695</v>
      </c>
      <c r="C135" s="1" t="s">
        <v>663</v>
      </c>
      <c r="D135" s="1" t="s">
        <v>52</v>
      </c>
      <c r="E135" s="43">
        <v>43216</v>
      </c>
      <c r="F135" s="1" t="s">
        <v>482</v>
      </c>
      <c r="G135" s="44" t="s">
        <v>643</v>
      </c>
      <c r="H135" s="3">
        <v>199000</v>
      </c>
      <c r="I135" s="3">
        <v>0</v>
      </c>
      <c r="J135" s="3">
        <v>0</v>
      </c>
      <c r="K135" s="3">
        <v>0</v>
      </c>
      <c r="L135" s="4">
        <v>199000</v>
      </c>
      <c r="M135" s="3">
        <v>164056</v>
      </c>
      <c r="N135" s="50">
        <v>28854</v>
      </c>
      <c r="O135" s="3">
        <v>0</v>
      </c>
      <c r="P135" s="3">
        <v>0</v>
      </c>
      <c r="Q135" s="4">
        <v>192910</v>
      </c>
      <c r="R135" s="4">
        <v>6090</v>
      </c>
    </row>
    <row r="136" spans="1:18" x14ac:dyDescent="0.2">
      <c r="A136" s="2" t="s">
        <v>696</v>
      </c>
      <c r="B136" s="1" t="s">
        <v>697</v>
      </c>
      <c r="C136" s="1" t="s">
        <v>642</v>
      </c>
      <c r="D136" s="1" t="s">
        <v>42</v>
      </c>
      <c r="E136" s="43">
        <v>43304</v>
      </c>
      <c r="F136" s="1" t="s">
        <v>482</v>
      </c>
      <c r="G136" s="44" t="s">
        <v>643</v>
      </c>
      <c r="H136" s="3">
        <v>118180</v>
      </c>
      <c r="I136" s="3">
        <v>0</v>
      </c>
      <c r="J136" s="3">
        <v>0</v>
      </c>
      <c r="K136" s="3">
        <v>0</v>
      </c>
      <c r="L136" s="4">
        <v>118180</v>
      </c>
      <c r="M136" s="3">
        <v>93267</v>
      </c>
      <c r="N136" s="50">
        <v>17135</v>
      </c>
      <c r="O136" s="3">
        <v>0</v>
      </c>
      <c r="P136" s="3">
        <v>0</v>
      </c>
      <c r="Q136" s="4">
        <v>110402</v>
      </c>
      <c r="R136" s="4">
        <v>7778</v>
      </c>
    </row>
    <row r="137" spans="1:18" x14ac:dyDescent="0.2">
      <c r="A137" s="2" t="s">
        <v>698</v>
      </c>
      <c r="B137" s="1" t="s">
        <v>699</v>
      </c>
      <c r="C137" s="1" t="s">
        <v>642</v>
      </c>
      <c r="D137" s="1" t="s">
        <v>42</v>
      </c>
      <c r="E137" s="43">
        <v>43314</v>
      </c>
      <c r="F137" s="1" t="s">
        <v>482</v>
      </c>
      <c r="G137" s="44" t="s">
        <v>643</v>
      </c>
      <c r="H137" s="3">
        <v>144526</v>
      </c>
      <c r="I137" s="3">
        <v>0</v>
      </c>
      <c r="J137" s="3">
        <v>0</v>
      </c>
      <c r="K137" s="3">
        <v>0</v>
      </c>
      <c r="L137" s="4">
        <v>144526</v>
      </c>
      <c r="M137" s="3">
        <v>113507</v>
      </c>
      <c r="N137" s="50">
        <v>20957</v>
      </c>
      <c r="O137" s="3">
        <v>0</v>
      </c>
      <c r="P137" s="3">
        <v>0</v>
      </c>
      <c r="Q137" s="4">
        <v>134464</v>
      </c>
      <c r="R137" s="4">
        <v>10062</v>
      </c>
    </row>
    <row r="138" spans="1:18" x14ac:dyDescent="0.2">
      <c r="A138" s="2" t="s">
        <v>700</v>
      </c>
      <c r="B138" s="1" t="s">
        <v>701</v>
      </c>
      <c r="C138" s="1" t="s">
        <v>521</v>
      </c>
      <c r="D138" s="1" t="s">
        <v>50</v>
      </c>
      <c r="E138" s="43">
        <v>43328</v>
      </c>
      <c r="F138" s="1" t="s">
        <v>482</v>
      </c>
      <c r="G138" s="44" t="s">
        <v>643</v>
      </c>
      <c r="H138" s="3">
        <v>1216660</v>
      </c>
      <c r="I138" s="3">
        <v>0</v>
      </c>
      <c r="J138" s="3">
        <v>0</v>
      </c>
      <c r="K138" s="3">
        <v>0</v>
      </c>
      <c r="L138" s="4">
        <v>1216660</v>
      </c>
      <c r="M138" s="3">
        <v>948767</v>
      </c>
      <c r="N138" s="50">
        <v>176412</v>
      </c>
      <c r="O138" s="3">
        <v>0</v>
      </c>
      <c r="P138" s="3">
        <v>0</v>
      </c>
      <c r="Q138" s="4">
        <v>1125179</v>
      </c>
      <c r="R138" s="4">
        <v>91481</v>
      </c>
    </row>
    <row r="139" spans="1:18" x14ac:dyDescent="0.2">
      <c r="A139" s="2" t="s">
        <v>702</v>
      </c>
      <c r="B139" s="1" t="s">
        <v>703</v>
      </c>
      <c r="C139" s="1" t="s">
        <v>521</v>
      </c>
      <c r="D139" s="1" t="s">
        <v>50</v>
      </c>
      <c r="E139" s="43">
        <v>43401</v>
      </c>
      <c r="F139" s="1" t="s">
        <v>482</v>
      </c>
      <c r="G139" s="44" t="s">
        <v>676</v>
      </c>
      <c r="H139" s="3">
        <v>435000</v>
      </c>
      <c r="I139" s="3">
        <v>0</v>
      </c>
      <c r="J139" s="3">
        <v>0</v>
      </c>
      <c r="K139" s="3">
        <v>0</v>
      </c>
      <c r="L139" s="4">
        <v>435000</v>
      </c>
      <c r="M139" s="3">
        <v>435000</v>
      </c>
      <c r="N139" s="50">
        <v>0</v>
      </c>
      <c r="O139" s="3">
        <v>0</v>
      </c>
      <c r="P139" s="3">
        <v>0</v>
      </c>
      <c r="Q139" s="4">
        <v>435000</v>
      </c>
      <c r="R139" s="4">
        <v>0</v>
      </c>
    </row>
    <row r="140" spans="1:18" x14ac:dyDescent="0.2">
      <c r="A140" s="45" t="s">
        <v>704</v>
      </c>
      <c r="B140" s="17" t="s">
        <v>705</v>
      </c>
      <c r="C140" s="17" t="s">
        <v>521</v>
      </c>
      <c r="D140" s="17" t="s">
        <v>50</v>
      </c>
      <c r="E140" s="46">
        <v>43404</v>
      </c>
      <c r="F140" s="17" t="s">
        <v>482</v>
      </c>
      <c r="G140" s="47" t="s">
        <v>643</v>
      </c>
      <c r="H140" s="18">
        <v>193410</v>
      </c>
      <c r="I140" s="18">
        <v>0</v>
      </c>
      <c r="J140" s="18">
        <v>0</v>
      </c>
      <c r="K140" s="18">
        <v>0</v>
      </c>
      <c r="L140" s="48">
        <v>193410</v>
      </c>
      <c r="M140" s="18">
        <v>144987</v>
      </c>
      <c r="N140" s="51">
        <v>28043</v>
      </c>
      <c r="O140" s="18">
        <v>0</v>
      </c>
      <c r="P140" s="18">
        <v>0</v>
      </c>
      <c r="Q140" s="48">
        <v>173030</v>
      </c>
      <c r="R140" s="48">
        <v>20380</v>
      </c>
    </row>
    <row r="141" spans="1:18" x14ac:dyDescent="0.2">
      <c r="A141" s="2" t="s">
        <v>1373</v>
      </c>
      <c r="B141" s="1" t="s">
        <v>1374</v>
      </c>
      <c r="C141" s="1" t="s">
        <v>1375</v>
      </c>
      <c r="D141" s="1" t="s">
        <v>6</v>
      </c>
      <c r="E141" s="43">
        <v>43466</v>
      </c>
      <c r="F141" s="1" t="s">
        <v>482</v>
      </c>
      <c r="G141" s="44" t="s">
        <v>1376</v>
      </c>
      <c r="H141" s="3">
        <v>2000000</v>
      </c>
      <c r="I141" s="3">
        <v>0</v>
      </c>
      <c r="J141" s="3">
        <v>0</v>
      </c>
      <c r="K141" s="3">
        <v>0</v>
      </c>
      <c r="L141" s="4">
        <v>2000000</v>
      </c>
      <c r="M141" s="3">
        <v>0</v>
      </c>
      <c r="N141" s="50">
        <v>0</v>
      </c>
      <c r="O141" s="3">
        <v>0</v>
      </c>
      <c r="P141" s="3">
        <v>0</v>
      </c>
      <c r="Q141" s="4">
        <v>0</v>
      </c>
      <c r="R141" s="4">
        <v>2000000</v>
      </c>
    </row>
    <row r="142" spans="1:18" x14ac:dyDescent="0.2">
      <c r="A142" s="2" t="s">
        <v>1377</v>
      </c>
      <c r="B142" s="1" t="s">
        <v>1378</v>
      </c>
      <c r="C142" s="1" t="s">
        <v>806</v>
      </c>
      <c r="D142" s="1" t="s">
        <v>8</v>
      </c>
      <c r="E142" s="43">
        <v>43466</v>
      </c>
      <c r="F142" s="1" t="s">
        <v>482</v>
      </c>
      <c r="G142" s="44" t="s">
        <v>612</v>
      </c>
      <c r="H142" s="3">
        <v>914805</v>
      </c>
      <c r="I142" s="3">
        <v>0</v>
      </c>
      <c r="J142" s="3">
        <v>0</v>
      </c>
      <c r="K142" s="3">
        <v>0</v>
      </c>
      <c r="L142" s="4">
        <v>914805</v>
      </c>
      <c r="M142" s="3">
        <v>91492</v>
      </c>
      <c r="N142" s="50">
        <v>18300</v>
      </c>
      <c r="O142" s="3">
        <v>0</v>
      </c>
      <c r="P142" s="3">
        <v>0</v>
      </c>
      <c r="Q142" s="4">
        <v>109792</v>
      </c>
      <c r="R142" s="4">
        <v>805013</v>
      </c>
    </row>
    <row r="143" spans="1:18" x14ac:dyDescent="0.2">
      <c r="A143" s="2" t="s">
        <v>1379</v>
      </c>
      <c r="B143" s="1" t="s">
        <v>1380</v>
      </c>
      <c r="C143" s="1" t="s">
        <v>806</v>
      </c>
      <c r="D143" s="1" t="s">
        <v>8</v>
      </c>
      <c r="E143" s="43">
        <v>43466</v>
      </c>
      <c r="F143" s="1" t="s">
        <v>482</v>
      </c>
      <c r="G143" s="44" t="s">
        <v>807</v>
      </c>
      <c r="H143" s="3">
        <v>250000</v>
      </c>
      <c r="I143" s="3">
        <v>0</v>
      </c>
      <c r="J143" s="3">
        <v>0</v>
      </c>
      <c r="K143" s="3">
        <v>0</v>
      </c>
      <c r="L143" s="4">
        <v>250000</v>
      </c>
      <c r="M143" s="3">
        <v>75003</v>
      </c>
      <c r="N143" s="50">
        <v>14999</v>
      </c>
      <c r="O143" s="3">
        <v>0</v>
      </c>
      <c r="P143" s="3">
        <v>0</v>
      </c>
      <c r="Q143" s="4">
        <v>90002</v>
      </c>
      <c r="R143" s="4">
        <v>159998</v>
      </c>
    </row>
    <row r="144" spans="1:18" x14ac:dyDescent="0.2">
      <c r="A144" s="2" t="s">
        <v>1381</v>
      </c>
      <c r="B144" s="1" t="s">
        <v>1382</v>
      </c>
      <c r="C144" s="1" t="s">
        <v>806</v>
      </c>
      <c r="D144" s="1" t="s">
        <v>8</v>
      </c>
      <c r="E144" s="43">
        <v>43466</v>
      </c>
      <c r="F144" s="1" t="s">
        <v>482</v>
      </c>
      <c r="G144" s="44" t="s">
        <v>1383</v>
      </c>
      <c r="H144" s="3">
        <v>3687257</v>
      </c>
      <c r="I144" s="3">
        <v>0</v>
      </c>
      <c r="J144" s="3">
        <v>0</v>
      </c>
      <c r="K144" s="3">
        <v>0</v>
      </c>
      <c r="L144" s="4">
        <v>3687257</v>
      </c>
      <c r="M144" s="3">
        <v>737450</v>
      </c>
      <c r="N144" s="50">
        <v>147486</v>
      </c>
      <c r="O144" s="3">
        <v>0</v>
      </c>
      <c r="P144" s="3">
        <v>0</v>
      </c>
      <c r="Q144" s="4">
        <v>884936</v>
      </c>
      <c r="R144" s="4">
        <v>2802321</v>
      </c>
    </row>
    <row r="145" spans="1:18" x14ac:dyDescent="0.2">
      <c r="A145" s="2" t="s">
        <v>706</v>
      </c>
      <c r="B145" s="1" t="s">
        <v>707</v>
      </c>
      <c r="C145" s="1" t="s">
        <v>521</v>
      </c>
      <c r="D145" s="1" t="s">
        <v>50</v>
      </c>
      <c r="E145" s="43">
        <v>43529</v>
      </c>
      <c r="F145" s="1" t="s">
        <v>482</v>
      </c>
      <c r="G145" s="44" t="s">
        <v>643</v>
      </c>
      <c r="H145" s="3">
        <v>5769817</v>
      </c>
      <c r="I145" s="3">
        <v>0</v>
      </c>
      <c r="J145" s="3">
        <v>0</v>
      </c>
      <c r="K145" s="3">
        <v>0</v>
      </c>
      <c r="L145" s="4">
        <v>5769817</v>
      </c>
      <c r="M145" s="3">
        <v>3870858</v>
      </c>
      <c r="N145" s="50">
        <v>836628</v>
      </c>
      <c r="O145" s="3">
        <v>0</v>
      </c>
      <c r="P145" s="3">
        <v>0</v>
      </c>
      <c r="Q145" s="4">
        <v>4707486</v>
      </c>
      <c r="R145" s="4">
        <v>1062331</v>
      </c>
    </row>
    <row r="146" spans="1:18" x14ac:dyDescent="0.2">
      <c r="A146" s="2" t="s">
        <v>708</v>
      </c>
      <c r="B146" s="1" t="s">
        <v>709</v>
      </c>
      <c r="C146" s="1" t="s">
        <v>521</v>
      </c>
      <c r="D146" s="1" t="s">
        <v>50</v>
      </c>
      <c r="E146" s="43">
        <v>43549</v>
      </c>
      <c r="F146" s="1" t="s">
        <v>482</v>
      </c>
      <c r="G146" s="44" t="s">
        <v>643</v>
      </c>
      <c r="H146" s="3">
        <v>14922383</v>
      </c>
      <c r="I146" s="3">
        <v>0</v>
      </c>
      <c r="J146" s="3">
        <v>0</v>
      </c>
      <c r="K146" s="3">
        <v>0</v>
      </c>
      <c r="L146" s="4">
        <v>14922383</v>
      </c>
      <c r="M146" s="3">
        <v>10161219</v>
      </c>
      <c r="N146" s="50">
        <v>2163744</v>
      </c>
      <c r="O146" s="3">
        <v>0</v>
      </c>
      <c r="P146" s="3">
        <v>0</v>
      </c>
      <c r="Q146" s="4">
        <v>12324963</v>
      </c>
      <c r="R146" s="4">
        <v>2597420</v>
      </c>
    </row>
    <row r="147" spans="1:18" x14ac:dyDescent="0.2">
      <c r="A147" s="2" t="s">
        <v>711</v>
      </c>
      <c r="B147" s="1" t="s">
        <v>712</v>
      </c>
      <c r="C147" s="1" t="s">
        <v>521</v>
      </c>
      <c r="D147" s="1" t="s">
        <v>50</v>
      </c>
      <c r="E147" s="43">
        <v>43549</v>
      </c>
      <c r="F147" s="1" t="s">
        <v>482</v>
      </c>
      <c r="G147" s="44" t="s">
        <v>643</v>
      </c>
      <c r="H147" s="3">
        <v>1169242</v>
      </c>
      <c r="I147" s="3">
        <v>0</v>
      </c>
      <c r="J147" s="3">
        <v>0</v>
      </c>
      <c r="K147" s="3">
        <v>0</v>
      </c>
      <c r="L147" s="4">
        <v>1169242</v>
      </c>
      <c r="M147" s="3">
        <v>643671</v>
      </c>
      <c r="N147" s="50">
        <v>169542</v>
      </c>
      <c r="O147" s="3">
        <v>0</v>
      </c>
      <c r="P147" s="3">
        <v>0</v>
      </c>
      <c r="Q147" s="4">
        <v>813213</v>
      </c>
      <c r="R147" s="4">
        <v>356029</v>
      </c>
    </row>
    <row r="148" spans="1:18" x14ac:dyDescent="0.2">
      <c r="A148" s="2" t="s">
        <v>713</v>
      </c>
      <c r="B148" s="1" t="s">
        <v>714</v>
      </c>
      <c r="C148" s="1" t="s">
        <v>521</v>
      </c>
      <c r="D148" s="1" t="s">
        <v>50</v>
      </c>
      <c r="E148" s="43">
        <v>43549</v>
      </c>
      <c r="F148" s="1" t="s">
        <v>482</v>
      </c>
      <c r="G148" s="44" t="s">
        <v>643</v>
      </c>
      <c r="H148" s="3">
        <v>2778967</v>
      </c>
      <c r="I148" s="3">
        <v>0</v>
      </c>
      <c r="J148" s="3">
        <v>0</v>
      </c>
      <c r="K148" s="3">
        <v>0</v>
      </c>
      <c r="L148" s="4">
        <v>2778967</v>
      </c>
      <c r="M148" s="3">
        <v>1757646</v>
      </c>
      <c r="N148" s="50">
        <v>402954</v>
      </c>
      <c r="O148" s="3">
        <v>0</v>
      </c>
      <c r="P148" s="3">
        <v>0</v>
      </c>
      <c r="Q148" s="4">
        <v>2160600</v>
      </c>
      <c r="R148" s="4">
        <v>618367</v>
      </c>
    </row>
    <row r="149" spans="1:18" x14ac:dyDescent="0.2">
      <c r="A149" s="2" t="s">
        <v>715</v>
      </c>
      <c r="B149" s="1" t="s">
        <v>716</v>
      </c>
      <c r="C149" s="1" t="s">
        <v>663</v>
      </c>
      <c r="D149" s="1" t="s">
        <v>52</v>
      </c>
      <c r="E149" s="43">
        <v>43558</v>
      </c>
      <c r="F149" s="1" t="s">
        <v>482</v>
      </c>
      <c r="G149" s="44" t="s">
        <v>643</v>
      </c>
      <c r="H149" s="3">
        <v>14909800</v>
      </c>
      <c r="I149" s="3">
        <v>0</v>
      </c>
      <c r="J149" s="3">
        <v>0</v>
      </c>
      <c r="K149" s="3">
        <v>0</v>
      </c>
      <c r="L149" s="4">
        <v>14909800</v>
      </c>
      <c r="M149" s="3">
        <v>10264680</v>
      </c>
      <c r="N149" s="50">
        <v>2161926</v>
      </c>
      <c r="O149" s="3">
        <v>0</v>
      </c>
      <c r="P149" s="3">
        <v>0</v>
      </c>
      <c r="Q149" s="4">
        <v>12426606</v>
      </c>
      <c r="R149" s="4">
        <v>2483194</v>
      </c>
    </row>
    <row r="150" spans="1:18" x14ac:dyDescent="0.2">
      <c r="A150" s="2" t="s">
        <v>778</v>
      </c>
      <c r="B150" s="1" t="s">
        <v>779</v>
      </c>
      <c r="C150" s="1" t="s">
        <v>521</v>
      </c>
      <c r="D150" s="1" t="s">
        <v>50</v>
      </c>
      <c r="E150" s="43">
        <v>43587</v>
      </c>
      <c r="F150" s="1" t="s">
        <v>482</v>
      </c>
      <c r="G150" s="44" t="s">
        <v>643</v>
      </c>
      <c r="H150" s="3">
        <v>20175834</v>
      </c>
      <c r="I150" s="3">
        <v>0</v>
      </c>
      <c r="J150" s="3">
        <v>0</v>
      </c>
      <c r="K150" s="3">
        <v>0</v>
      </c>
      <c r="L150" s="4">
        <v>20175834</v>
      </c>
      <c r="M150" s="3">
        <v>13072871</v>
      </c>
      <c r="N150" s="50">
        <v>2925498</v>
      </c>
      <c r="O150" s="3">
        <v>0</v>
      </c>
      <c r="P150" s="3">
        <v>0</v>
      </c>
      <c r="Q150" s="4">
        <v>15998369</v>
      </c>
      <c r="R150" s="4">
        <v>4177465</v>
      </c>
    </row>
    <row r="151" spans="1:18" x14ac:dyDescent="0.2">
      <c r="A151" s="2" t="s">
        <v>717</v>
      </c>
      <c r="B151" s="1" t="s">
        <v>718</v>
      </c>
      <c r="C151" s="1" t="s">
        <v>521</v>
      </c>
      <c r="D151" s="1" t="s">
        <v>50</v>
      </c>
      <c r="E151" s="43">
        <v>43619</v>
      </c>
      <c r="F151" s="1" t="s">
        <v>482</v>
      </c>
      <c r="G151" s="44" t="s">
        <v>643</v>
      </c>
      <c r="H151" s="3">
        <v>2638031</v>
      </c>
      <c r="I151" s="3">
        <v>0</v>
      </c>
      <c r="J151" s="3">
        <v>0</v>
      </c>
      <c r="K151" s="3">
        <v>0</v>
      </c>
      <c r="L151" s="4">
        <v>2638031</v>
      </c>
      <c r="M151" s="3">
        <v>1090181</v>
      </c>
      <c r="N151" s="50">
        <v>382518</v>
      </c>
      <c r="O151" s="3">
        <v>0</v>
      </c>
      <c r="P151" s="3">
        <v>0</v>
      </c>
      <c r="Q151" s="4">
        <v>1472699</v>
      </c>
      <c r="R151" s="4">
        <v>1165332</v>
      </c>
    </row>
    <row r="152" spans="1:18" x14ac:dyDescent="0.2">
      <c r="A152" s="2" t="s">
        <v>719</v>
      </c>
      <c r="B152" s="1" t="s">
        <v>720</v>
      </c>
      <c r="C152" s="1" t="s">
        <v>663</v>
      </c>
      <c r="D152" s="1" t="s">
        <v>52</v>
      </c>
      <c r="E152" s="43">
        <v>43630</v>
      </c>
      <c r="F152" s="1" t="s">
        <v>482</v>
      </c>
      <c r="G152" s="44" t="s">
        <v>643</v>
      </c>
      <c r="H152" s="3">
        <v>1800000</v>
      </c>
      <c r="I152" s="3">
        <v>0</v>
      </c>
      <c r="J152" s="3">
        <v>0</v>
      </c>
      <c r="K152" s="3">
        <v>0</v>
      </c>
      <c r="L152" s="4">
        <v>1800000</v>
      </c>
      <c r="M152" s="3">
        <v>1187726</v>
      </c>
      <c r="N152" s="50">
        <v>261001</v>
      </c>
      <c r="O152" s="3">
        <v>0</v>
      </c>
      <c r="P152" s="3">
        <v>0</v>
      </c>
      <c r="Q152" s="4">
        <v>1448727</v>
      </c>
      <c r="R152" s="4">
        <v>351273</v>
      </c>
    </row>
    <row r="153" spans="1:18" x14ac:dyDescent="0.2">
      <c r="A153" s="2" t="s">
        <v>721</v>
      </c>
      <c r="B153" s="1" t="s">
        <v>722</v>
      </c>
      <c r="C153" s="1" t="s">
        <v>521</v>
      </c>
      <c r="D153" s="1" t="s">
        <v>50</v>
      </c>
      <c r="E153" s="43">
        <v>43643</v>
      </c>
      <c r="F153" s="1" t="s">
        <v>482</v>
      </c>
      <c r="G153" s="44" t="s">
        <v>676</v>
      </c>
      <c r="H153" s="3">
        <v>299700</v>
      </c>
      <c r="I153" s="3">
        <v>0</v>
      </c>
      <c r="J153" s="3">
        <v>0</v>
      </c>
      <c r="K153" s="3">
        <v>0</v>
      </c>
      <c r="L153" s="4">
        <v>299700</v>
      </c>
      <c r="M153" s="3">
        <v>299700</v>
      </c>
      <c r="N153" s="50">
        <v>0</v>
      </c>
      <c r="O153" s="3">
        <v>0</v>
      </c>
      <c r="P153" s="3">
        <v>0</v>
      </c>
      <c r="Q153" s="4">
        <v>299700</v>
      </c>
      <c r="R153" s="4">
        <v>0</v>
      </c>
    </row>
    <row r="154" spans="1:18" x14ac:dyDescent="0.2">
      <c r="A154" s="2" t="s">
        <v>723</v>
      </c>
      <c r="B154" s="1" t="s">
        <v>724</v>
      </c>
      <c r="C154" s="1" t="s">
        <v>548</v>
      </c>
      <c r="D154" s="1" t="s">
        <v>48</v>
      </c>
      <c r="E154" s="43">
        <v>43774</v>
      </c>
      <c r="F154" s="1" t="s">
        <v>482</v>
      </c>
      <c r="G154" s="44" t="s">
        <v>643</v>
      </c>
      <c r="H154" s="3">
        <v>979989</v>
      </c>
      <c r="I154" s="3">
        <v>0</v>
      </c>
      <c r="J154" s="3">
        <v>0</v>
      </c>
      <c r="K154" s="3">
        <v>0</v>
      </c>
      <c r="L154" s="4">
        <v>979989</v>
      </c>
      <c r="M154" s="3">
        <v>480932</v>
      </c>
      <c r="N154" s="50">
        <v>142099</v>
      </c>
      <c r="O154" s="3">
        <v>0</v>
      </c>
      <c r="P154" s="3">
        <v>0</v>
      </c>
      <c r="Q154" s="4">
        <v>623031</v>
      </c>
      <c r="R154" s="4">
        <v>356958</v>
      </c>
    </row>
    <row r="155" spans="1:18" x14ac:dyDescent="0.2">
      <c r="A155" s="2" t="s">
        <v>725</v>
      </c>
      <c r="B155" s="1" t="s">
        <v>726</v>
      </c>
      <c r="C155" s="1" t="s">
        <v>548</v>
      </c>
      <c r="D155" s="1" t="s">
        <v>48</v>
      </c>
      <c r="E155" s="43">
        <v>43774</v>
      </c>
      <c r="F155" s="1" t="s">
        <v>482</v>
      </c>
      <c r="G155" s="44" t="s">
        <v>643</v>
      </c>
      <c r="H155" s="3">
        <v>903789</v>
      </c>
      <c r="I155" s="3">
        <v>0</v>
      </c>
      <c r="J155" s="3">
        <v>0</v>
      </c>
      <c r="K155" s="3">
        <v>0</v>
      </c>
      <c r="L155" s="4">
        <v>903789</v>
      </c>
      <c r="M155" s="3">
        <v>435010</v>
      </c>
      <c r="N155" s="50">
        <v>131052</v>
      </c>
      <c r="O155" s="3">
        <v>0</v>
      </c>
      <c r="P155" s="3">
        <v>0</v>
      </c>
      <c r="Q155" s="4">
        <v>566062</v>
      </c>
      <c r="R155" s="4">
        <v>337727</v>
      </c>
    </row>
    <row r="156" spans="1:18" x14ac:dyDescent="0.2">
      <c r="A156" s="2" t="s">
        <v>727</v>
      </c>
      <c r="B156" s="1" t="s">
        <v>728</v>
      </c>
      <c r="C156" s="1" t="s">
        <v>548</v>
      </c>
      <c r="D156" s="1" t="s">
        <v>48</v>
      </c>
      <c r="E156" s="43">
        <v>43774</v>
      </c>
      <c r="F156" s="1" t="s">
        <v>482</v>
      </c>
      <c r="G156" s="44" t="s">
        <v>643</v>
      </c>
      <c r="H156" s="3">
        <v>979989</v>
      </c>
      <c r="I156" s="3">
        <v>0</v>
      </c>
      <c r="J156" s="3">
        <v>0</v>
      </c>
      <c r="K156" s="3">
        <v>0</v>
      </c>
      <c r="L156" s="4">
        <v>979989</v>
      </c>
      <c r="M156" s="3">
        <v>480932</v>
      </c>
      <c r="N156" s="50">
        <v>142099</v>
      </c>
      <c r="O156" s="3">
        <v>0</v>
      </c>
      <c r="P156" s="3">
        <v>0</v>
      </c>
      <c r="Q156" s="4">
        <v>623031</v>
      </c>
      <c r="R156" s="4">
        <v>356958</v>
      </c>
    </row>
    <row r="157" spans="1:18" x14ac:dyDescent="0.2">
      <c r="A157" s="2" t="s">
        <v>729</v>
      </c>
      <c r="B157" s="1" t="s">
        <v>728</v>
      </c>
      <c r="C157" s="1" t="s">
        <v>548</v>
      </c>
      <c r="D157" s="1" t="s">
        <v>48</v>
      </c>
      <c r="E157" s="43">
        <v>43774</v>
      </c>
      <c r="F157" s="1" t="s">
        <v>482</v>
      </c>
      <c r="G157" s="44" t="s">
        <v>643</v>
      </c>
      <c r="H157" s="3">
        <v>979989</v>
      </c>
      <c r="I157" s="3">
        <v>0</v>
      </c>
      <c r="J157" s="3">
        <v>0</v>
      </c>
      <c r="K157" s="3">
        <v>0</v>
      </c>
      <c r="L157" s="4">
        <v>979989</v>
      </c>
      <c r="M157" s="3">
        <v>480932</v>
      </c>
      <c r="N157" s="50">
        <v>142099</v>
      </c>
      <c r="O157" s="3">
        <v>0</v>
      </c>
      <c r="P157" s="3">
        <v>0</v>
      </c>
      <c r="Q157" s="4">
        <v>623031</v>
      </c>
      <c r="R157" s="4">
        <v>356958</v>
      </c>
    </row>
    <row r="158" spans="1:18" x14ac:dyDescent="0.2">
      <c r="A158" s="2" t="s">
        <v>730</v>
      </c>
      <c r="B158" s="1" t="s">
        <v>731</v>
      </c>
      <c r="C158" s="1" t="s">
        <v>548</v>
      </c>
      <c r="D158" s="1" t="s">
        <v>48</v>
      </c>
      <c r="E158" s="43">
        <v>43774</v>
      </c>
      <c r="F158" s="1" t="s">
        <v>482</v>
      </c>
      <c r="G158" s="44" t="s">
        <v>643</v>
      </c>
      <c r="H158" s="3">
        <v>979989</v>
      </c>
      <c r="I158" s="3">
        <v>0</v>
      </c>
      <c r="J158" s="3">
        <v>0</v>
      </c>
      <c r="K158" s="3">
        <v>0</v>
      </c>
      <c r="L158" s="4">
        <v>979989</v>
      </c>
      <c r="M158" s="3">
        <v>480932</v>
      </c>
      <c r="N158" s="50">
        <v>142099</v>
      </c>
      <c r="O158" s="3">
        <v>0</v>
      </c>
      <c r="P158" s="3">
        <v>0</v>
      </c>
      <c r="Q158" s="4">
        <v>623031</v>
      </c>
      <c r="R158" s="4">
        <v>356958</v>
      </c>
    </row>
    <row r="159" spans="1:18" x14ac:dyDescent="0.2">
      <c r="A159" s="2" t="s">
        <v>732</v>
      </c>
      <c r="B159" s="1" t="s">
        <v>733</v>
      </c>
      <c r="C159" s="1" t="s">
        <v>548</v>
      </c>
      <c r="D159" s="1" t="s">
        <v>48</v>
      </c>
      <c r="E159" s="43">
        <v>43774</v>
      </c>
      <c r="F159" s="1" t="s">
        <v>482</v>
      </c>
      <c r="G159" s="44" t="s">
        <v>643</v>
      </c>
      <c r="H159" s="3">
        <v>1090479</v>
      </c>
      <c r="I159" s="3">
        <v>0</v>
      </c>
      <c r="J159" s="3">
        <v>0</v>
      </c>
      <c r="K159" s="3">
        <v>0</v>
      </c>
      <c r="L159" s="4">
        <v>1090479</v>
      </c>
      <c r="M159" s="3">
        <v>547520</v>
      </c>
      <c r="N159" s="50">
        <v>158124</v>
      </c>
      <c r="O159" s="3">
        <v>0</v>
      </c>
      <c r="P159" s="3">
        <v>0</v>
      </c>
      <c r="Q159" s="4">
        <v>705644</v>
      </c>
      <c r="R159" s="4">
        <v>384835</v>
      </c>
    </row>
    <row r="160" spans="1:18" x14ac:dyDescent="0.2">
      <c r="A160" s="2" t="s">
        <v>734</v>
      </c>
      <c r="B160" s="1" t="s">
        <v>735</v>
      </c>
      <c r="C160" s="1" t="s">
        <v>548</v>
      </c>
      <c r="D160" s="1" t="s">
        <v>48</v>
      </c>
      <c r="E160" s="43">
        <v>43774</v>
      </c>
      <c r="F160" s="1" t="s">
        <v>482</v>
      </c>
      <c r="G160" s="44" t="s">
        <v>643</v>
      </c>
      <c r="H160" s="3">
        <v>1140639</v>
      </c>
      <c r="I160" s="3">
        <v>0</v>
      </c>
      <c r="J160" s="3">
        <v>0</v>
      </c>
      <c r="K160" s="3">
        <v>0</v>
      </c>
      <c r="L160" s="4">
        <v>1140639</v>
      </c>
      <c r="M160" s="3">
        <v>576264</v>
      </c>
      <c r="N160" s="50">
        <v>165396</v>
      </c>
      <c r="O160" s="3">
        <v>0</v>
      </c>
      <c r="P160" s="3">
        <v>0</v>
      </c>
      <c r="Q160" s="4">
        <v>741660</v>
      </c>
      <c r="R160" s="4">
        <v>398979</v>
      </c>
    </row>
    <row r="161" spans="1:18" x14ac:dyDescent="0.2">
      <c r="A161" s="2" t="s">
        <v>736</v>
      </c>
      <c r="B161" s="1" t="s">
        <v>737</v>
      </c>
      <c r="C161" s="1" t="s">
        <v>548</v>
      </c>
      <c r="D161" s="1" t="s">
        <v>48</v>
      </c>
      <c r="E161" s="43">
        <v>43774</v>
      </c>
      <c r="F161" s="1" t="s">
        <v>482</v>
      </c>
      <c r="G161" s="44" t="s">
        <v>643</v>
      </c>
      <c r="H161" s="3">
        <v>1100639</v>
      </c>
      <c r="I161" s="3">
        <v>0</v>
      </c>
      <c r="J161" s="3">
        <v>0</v>
      </c>
      <c r="K161" s="3">
        <v>0</v>
      </c>
      <c r="L161" s="4">
        <v>1100639</v>
      </c>
      <c r="M161" s="3">
        <v>553642</v>
      </c>
      <c r="N161" s="50">
        <v>159588</v>
      </c>
      <c r="O161" s="3">
        <v>0</v>
      </c>
      <c r="P161" s="3">
        <v>0</v>
      </c>
      <c r="Q161" s="4">
        <v>713230</v>
      </c>
      <c r="R161" s="4">
        <v>387409</v>
      </c>
    </row>
    <row r="162" spans="1:18" x14ac:dyDescent="0.2">
      <c r="A162" s="2" t="s">
        <v>738</v>
      </c>
      <c r="B162" s="1" t="s">
        <v>739</v>
      </c>
      <c r="C162" s="1" t="s">
        <v>548</v>
      </c>
      <c r="D162" s="1" t="s">
        <v>48</v>
      </c>
      <c r="E162" s="43">
        <v>43774</v>
      </c>
      <c r="F162" s="1" t="s">
        <v>482</v>
      </c>
      <c r="G162" s="44" t="s">
        <v>643</v>
      </c>
      <c r="H162" s="3">
        <v>1070159</v>
      </c>
      <c r="I162" s="3">
        <v>0</v>
      </c>
      <c r="J162" s="3">
        <v>0</v>
      </c>
      <c r="K162" s="3">
        <v>0</v>
      </c>
      <c r="L162" s="4">
        <v>1070159</v>
      </c>
      <c r="M162" s="3">
        <v>535288</v>
      </c>
      <c r="N162" s="50">
        <v>155172</v>
      </c>
      <c r="O162" s="3">
        <v>0</v>
      </c>
      <c r="P162" s="3">
        <v>0</v>
      </c>
      <c r="Q162" s="4">
        <v>690460</v>
      </c>
      <c r="R162" s="4">
        <v>379699</v>
      </c>
    </row>
    <row r="163" spans="1:18" x14ac:dyDescent="0.2">
      <c r="A163" s="2" t="s">
        <v>740</v>
      </c>
      <c r="B163" s="1" t="s">
        <v>741</v>
      </c>
      <c r="C163" s="1" t="s">
        <v>548</v>
      </c>
      <c r="D163" s="1" t="s">
        <v>48</v>
      </c>
      <c r="E163" s="43">
        <v>43774</v>
      </c>
      <c r="F163" s="1" t="s">
        <v>482</v>
      </c>
      <c r="G163" s="44" t="s">
        <v>643</v>
      </c>
      <c r="H163" s="3">
        <v>2896419</v>
      </c>
      <c r="I163" s="3">
        <v>0</v>
      </c>
      <c r="J163" s="3">
        <v>0</v>
      </c>
      <c r="K163" s="3">
        <v>0</v>
      </c>
      <c r="L163" s="4">
        <v>2896419</v>
      </c>
      <c r="M163" s="3">
        <v>1635864</v>
      </c>
      <c r="N163" s="50">
        <v>419981</v>
      </c>
      <c r="O163" s="3">
        <v>0</v>
      </c>
      <c r="P163" s="3">
        <v>0</v>
      </c>
      <c r="Q163" s="4">
        <v>2055845</v>
      </c>
      <c r="R163" s="4">
        <v>840574</v>
      </c>
    </row>
    <row r="164" spans="1:18" x14ac:dyDescent="0.2">
      <c r="A164" s="2" t="s">
        <v>742</v>
      </c>
      <c r="B164" s="1" t="s">
        <v>743</v>
      </c>
      <c r="C164" s="1" t="s">
        <v>548</v>
      </c>
      <c r="D164" s="1" t="s">
        <v>48</v>
      </c>
      <c r="E164" s="43">
        <v>43774</v>
      </c>
      <c r="F164" s="1" t="s">
        <v>482</v>
      </c>
      <c r="G164" s="44" t="s">
        <v>643</v>
      </c>
      <c r="H164" s="3">
        <v>3757572</v>
      </c>
      <c r="I164" s="3">
        <v>0</v>
      </c>
      <c r="J164" s="3">
        <v>0</v>
      </c>
      <c r="K164" s="3">
        <v>0</v>
      </c>
      <c r="L164" s="4">
        <v>3757572</v>
      </c>
      <c r="M164" s="3">
        <v>2154827</v>
      </c>
      <c r="N164" s="50">
        <v>544847</v>
      </c>
      <c r="O164" s="3">
        <v>0</v>
      </c>
      <c r="P164" s="3">
        <v>0</v>
      </c>
      <c r="Q164" s="4">
        <v>2699674</v>
      </c>
      <c r="R164" s="4">
        <v>1057898</v>
      </c>
    </row>
    <row r="165" spans="1:18" x14ac:dyDescent="0.2">
      <c r="A165" s="2" t="s">
        <v>744</v>
      </c>
      <c r="B165" s="1" t="s">
        <v>745</v>
      </c>
      <c r="C165" s="1" t="s">
        <v>548</v>
      </c>
      <c r="D165" s="1" t="s">
        <v>48</v>
      </c>
      <c r="E165" s="43">
        <v>43774</v>
      </c>
      <c r="F165" s="1" t="s">
        <v>482</v>
      </c>
      <c r="G165" s="44" t="s">
        <v>643</v>
      </c>
      <c r="H165" s="3">
        <v>2569648</v>
      </c>
      <c r="I165" s="3">
        <v>0</v>
      </c>
      <c r="J165" s="3">
        <v>0</v>
      </c>
      <c r="K165" s="3">
        <v>0</v>
      </c>
      <c r="L165" s="4">
        <v>2569648</v>
      </c>
      <c r="M165" s="3">
        <v>1438933</v>
      </c>
      <c r="N165" s="50">
        <v>372600</v>
      </c>
      <c r="O165" s="3">
        <v>0</v>
      </c>
      <c r="P165" s="3">
        <v>0</v>
      </c>
      <c r="Q165" s="4">
        <v>1811533</v>
      </c>
      <c r="R165" s="4">
        <v>758115</v>
      </c>
    </row>
    <row r="166" spans="1:18" x14ac:dyDescent="0.2">
      <c r="A166" s="2" t="s">
        <v>746</v>
      </c>
      <c r="B166" s="1" t="s">
        <v>747</v>
      </c>
      <c r="C166" s="1" t="s">
        <v>548</v>
      </c>
      <c r="D166" s="1" t="s">
        <v>48</v>
      </c>
      <c r="E166" s="43">
        <v>43774</v>
      </c>
      <c r="F166" s="1" t="s">
        <v>482</v>
      </c>
      <c r="G166" s="44" t="s">
        <v>643</v>
      </c>
      <c r="H166" s="3">
        <v>2569648</v>
      </c>
      <c r="I166" s="3">
        <v>0</v>
      </c>
      <c r="J166" s="3">
        <v>0</v>
      </c>
      <c r="K166" s="3">
        <v>0</v>
      </c>
      <c r="L166" s="4">
        <v>2569648</v>
      </c>
      <c r="M166" s="3">
        <v>1438933</v>
      </c>
      <c r="N166" s="50">
        <v>372600</v>
      </c>
      <c r="O166" s="3">
        <v>0</v>
      </c>
      <c r="P166" s="3">
        <v>0</v>
      </c>
      <c r="Q166" s="4">
        <v>1811533</v>
      </c>
      <c r="R166" s="4">
        <v>758115</v>
      </c>
    </row>
    <row r="167" spans="1:18" x14ac:dyDescent="0.2">
      <c r="A167" s="2" t="s">
        <v>748</v>
      </c>
      <c r="B167" s="1" t="s">
        <v>747</v>
      </c>
      <c r="C167" s="1" t="s">
        <v>548</v>
      </c>
      <c r="D167" s="1" t="s">
        <v>48</v>
      </c>
      <c r="E167" s="43">
        <v>43774</v>
      </c>
      <c r="F167" s="1" t="s">
        <v>482</v>
      </c>
      <c r="G167" s="44" t="s">
        <v>643</v>
      </c>
      <c r="H167" s="3">
        <v>2569648</v>
      </c>
      <c r="I167" s="3">
        <v>0</v>
      </c>
      <c r="J167" s="3">
        <v>0</v>
      </c>
      <c r="K167" s="3">
        <v>0</v>
      </c>
      <c r="L167" s="4">
        <v>2569648</v>
      </c>
      <c r="M167" s="3">
        <v>1438933</v>
      </c>
      <c r="N167" s="50">
        <v>372600</v>
      </c>
      <c r="O167" s="3">
        <v>0</v>
      </c>
      <c r="P167" s="3">
        <v>0</v>
      </c>
      <c r="Q167" s="4">
        <v>1811533</v>
      </c>
      <c r="R167" s="4">
        <v>758115</v>
      </c>
    </row>
    <row r="168" spans="1:18" x14ac:dyDescent="0.2">
      <c r="A168" s="2" t="s">
        <v>749</v>
      </c>
      <c r="B168" s="1" t="s">
        <v>750</v>
      </c>
      <c r="C168" s="1" t="s">
        <v>548</v>
      </c>
      <c r="D168" s="1" t="s">
        <v>48</v>
      </c>
      <c r="E168" s="43">
        <v>43774</v>
      </c>
      <c r="F168" s="1" t="s">
        <v>482</v>
      </c>
      <c r="G168" s="44" t="s">
        <v>643</v>
      </c>
      <c r="H168" s="3">
        <v>2569648</v>
      </c>
      <c r="I168" s="3">
        <v>0</v>
      </c>
      <c r="J168" s="3">
        <v>0</v>
      </c>
      <c r="K168" s="3">
        <v>0</v>
      </c>
      <c r="L168" s="4">
        <v>2569648</v>
      </c>
      <c r="M168" s="3">
        <v>1438933</v>
      </c>
      <c r="N168" s="50">
        <v>372600</v>
      </c>
      <c r="O168" s="3">
        <v>0</v>
      </c>
      <c r="P168" s="3">
        <v>0</v>
      </c>
      <c r="Q168" s="4">
        <v>1811533</v>
      </c>
      <c r="R168" s="4">
        <v>758115</v>
      </c>
    </row>
    <row r="169" spans="1:18" x14ac:dyDescent="0.2">
      <c r="A169" s="2" t="s">
        <v>751</v>
      </c>
      <c r="B169" s="1" t="s">
        <v>752</v>
      </c>
      <c r="C169" s="1" t="s">
        <v>548</v>
      </c>
      <c r="D169" s="1" t="s">
        <v>48</v>
      </c>
      <c r="E169" s="43">
        <v>43774</v>
      </c>
      <c r="F169" s="1" t="s">
        <v>482</v>
      </c>
      <c r="G169" s="44" t="s">
        <v>643</v>
      </c>
      <c r="H169" s="3">
        <v>2569648</v>
      </c>
      <c r="I169" s="3">
        <v>0</v>
      </c>
      <c r="J169" s="3">
        <v>0</v>
      </c>
      <c r="K169" s="3">
        <v>0</v>
      </c>
      <c r="L169" s="4">
        <v>2569648</v>
      </c>
      <c r="M169" s="3">
        <v>1438933</v>
      </c>
      <c r="N169" s="50">
        <v>372600</v>
      </c>
      <c r="O169" s="3">
        <v>0</v>
      </c>
      <c r="P169" s="3">
        <v>0</v>
      </c>
      <c r="Q169" s="4">
        <v>1811533</v>
      </c>
      <c r="R169" s="4">
        <v>758115</v>
      </c>
    </row>
    <row r="170" spans="1:18" x14ac:dyDescent="0.2">
      <c r="A170" s="2" t="s">
        <v>753</v>
      </c>
      <c r="B170" s="1" t="s">
        <v>754</v>
      </c>
      <c r="C170" s="1" t="s">
        <v>548</v>
      </c>
      <c r="D170" s="1" t="s">
        <v>48</v>
      </c>
      <c r="E170" s="43">
        <v>43774</v>
      </c>
      <c r="F170" s="1" t="s">
        <v>482</v>
      </c>
      <c r="G170" s="44" t="s">
        <v>643</v>
      </c>
      <c r="H170" s="3">
        <v>2569648</v>
      </c>
      <c r="I170" s="3">
        <v>0</v>
      </c>
      <c r="J170" s="3">
        <v>0</v>
      </c>
      <c r="K170" s="3">
        <v>0</v>
      </c>
      <c r="L170" s="4">
        <v>2569648</v>
      </c>
      <c r="M170" s="3">
        <v>1438933</v>
      </c>
      <c r="N170" s="50">
        <v>372600</v>
      </c>
      <c r="O170" s="3">
        <v>0</v>
      </c>
      <c r="P170" s="3">
        <v>0</v>
      </c>
      <c r="Q170" s="4">
        <v>1811533</v>
      </c>
      <c r="R170" s="4">
        <v>758115</v>
      </c>
    </row>
    <row r="171" spans="1:18" x14ac:dyDescent="0.2">
      <c r="A171" s="2" t="s">
        <v>755</v>
      </c>
      <c r="B171" s="1" t="s">
        <v>750</v>
      </c>
      <c r="C171" s="1" t="s">
        <v>548</v>
      </c>
      <c r="D171" s="1" t="s">
        <v>48</v>
      </c>
      <c r="E171" s="43">
        <v>43774</v>
      </c>
      <c r="F171" s="1" t="s">
        <v>482</v>
      </c>
      <c r="G171" s="44" t="s">
        <v>643</v>
      </c>
      <c r="H171" s="3">
        <v>2569648</v>
      </c>
      <c r="I171" s="3">
        <v>0</v>
      </c>
      <c r="J171" s="3">
        <v>0</v>
      </c>
      <c r="K171" s="3">
        <v>0</v>
      </c>
      <c r="L171" s="4">
        <v>2569648</v>
      </c>
      <c r="M171" s="3">
        <v>1438933</v>
      </c>
      <c r="N171" s="50">
        <v>372600</v>
      </c>
      <c r="O171" s="3">
        <v>0</v>
      </c>
      <c r="P171" s="3">
        <v>0</v>
      </c>
      <c r="Q171" s="4">
        <v>1811533</v>
      </c>
      <c r="R171" s="4">
        <v>758115</v>
      </c>
    </row>
    <row r="172" spans="1:18" x14ac:dyDescent="0.2">
      <c r="A172" s="2" t="s">
        <v>756</v>
      </c>
      <c r="B172" s="1" t="s">
        <v>757</v>
      </c>
      <c r="C172" s="1" t="s">
        <v>548</v>
      </c>
      <c r="D172" s="1" t="s">
        <v>48</v>
      </c>
      <c r="E172" s="43">
        <v>43774</v>
      </c>
      <c r="F172" s="1" t="s">
        <v>482</v>
      </c>
      <c r="G172" s="44" t="s">
        <v>643</v>
      </c>
      <c r="H172" s="3">
        <v>2569648</v>
      </c>
      <c r="I172" s="3">
        <v>0</v>
      </c>
      <c r="J172" s="3">
        <v>0</v>
      </c>
      <c r="K172" s="3">
        <v>0</v>
      </c>
      <c r="L172" s="4">
        <v>2569648</v>
      </c>
      <c r="M172" s="3">
        <v>1438933</v>
      </c>
      <c r="N172" s="50">
        <v>372600</v>
      </c>
      <c r="O172" s="3">
        <v>0</v>
      </c>
      <c r="P172" s="3">
        <v>0</v>
      </c>
      <c r="Q172" s="4">
        <v>1811533</v>
      </c>
      <c r="R172" s="4">
        <v>758115</v>
      </c>
    </row>
    <row r="173" spans="1:18" x14ac:dyDescent="0.2">
      <c r="A173" s="2" t="s">
        <v>758</v>
      </c>
      <c r="B173" s="1" t="s">
        <v>759</v>
      </c>
      <c r="C173" s="1" t="s">
        <v>548</v>
      </c>
      <c r="D173" s="1" t="s">
        <v>48</v>
      </c>
      <c r="E173" s="43">
        <v>43774</v>
      </c>
      <c r="F173" s="1" t="s">
        <v>482</v>
      </c>
      <c r="G173" s="44" t="s">
        <v>643</v>
      </c>
      <c r="H173" s="3">
        <v>7889551</v>
      </c>
      <c r="I173" s="3">
        <v>0</v>
      </c>
      <c r="J173" s="3">
        <v>0</v>
      </c>
      <c r="K173" s="3">
        <v>0</v>
      </c>
      <c r="L173" s="4">
        <v>7889551</v>
      </c>
      <c r="M173" s="3">
        <v>4644944</v>
      </c>
      <c r="N173" s="50">
        <v>1143985</v>
      </c>
      <c r="O173" s="3">
        <v>0</v>
      </c>
      <c r="P173" s="3">
        <v>0</v>
      </c>
      <c r="Q173" s="4">
        <v>5788929</v>
      </c>
      <c r="R173" s="4">
        <v>2100622</v>
      </c>
    </row>
    <row r="174" spans="1:18" x14ac:dyDescent="0.2">
      <c r="A174" s="2" t="s">
        <v>760</v>
      </c>
      <c r="B174" s="1" t="s">
        <v>761</v>
      </c>
      <c r="C174" s="1" t="s">
        <v>562</v>
      </c>
      <c r="D174" s="1" t="s">
        <v>40</v>
      </c>
      <c r="E174" s="43">
        <v>43819</v>
      </c>
      <c r="F174" s="1" t="s">
        <v>482</v>
      </c>
      <c r="G174" s="44" t="s">
        <v>563</v>
      </c>
      <c r="H174" s="3">
        <v>11896434</v>
      </c>
      <c r="I174" s="3">
        <v>0</v>
      </c>
      <c r="J174" s="3">
        <v>0</v>
      </c>
      <c r="K174" s="3">
        <v>0</v>
      </c>
      <c r="L174" s="4">
        <v>11896434</v>
      </c>
      <c r="M174" s="3">
        <v>9233004</v>
      </c>
      <c r="N174" s="50">
        <v>2379287</v>
      </c>
      <c r="O174" s="3">
        <v>0</v>
      </c>
      <c r="P174" s="3">
        <v>0</v>
      </c>
      <c r="Q174" s="4">
        <v>11612291</v>
      </c>
      <c r="R174" s="4">
        <v>284143</v>
      </c>
    </row>
    <row r="175" spans="1:18" x14ac:dyDescent="0.2">
      <c r="A175" s="2" t="s">
        <v>762</v>
      </c>
      <c r="B175" s="1" t="s">
        <v>763</v>
      </c>
      <c r="C175" s="1" t="s">
        <v>562</v>
      </c>
      <c r="D175" s="1" t="s">
        <v>40</v>
      </c>
      <c r="E175" s="43">
        <v>43819</v>
      </c>
      <c r="F175" s="1" t="s">
        <v>482</v>
      </c>
      <c r="G175" s="44" t="s">
        <v>563</v>
      </c>
      <c r="H175" s="3">
        <v>11937968</v>
      </c>
      <c r="I175" s="3">
        <v>0</v>
      </c>
      <c r="J175" s="3">
        <v>0</v>
      </c>
      <c r="K175" s="3">
        <v>0</v>
      </c>
      <c r="L175" s="4">
        <v>11937968</v>
      </c>
      <c r="M175" s="3">
        <v>9241305</v>
      </c>
      <c r="N175" s="50">
        <v>2387593</v>
      </c>
      <c r="O175" s="3">
        <v>0</v>
      </c>
      <c r="P175" s="3">
        <v>0</v>
      </c>
      <c r="Q175" s="4">
        <v>11628898</v>
      </c>
      <c r="R175" s="4">
        <v>309070</v>
      </c>
    </row>
    <row r="176" spans="1:18" x14ac:dyDescent="0.2">
      <c r="A176" s="2" t="s">
        <v>764</v>
      </c>
      <c r="B176" s="1" t="s">
        <v>765</v>
      </c>
      <c r="C176" s="1" t="s">
        <v>562</v>
      </c>
      <c r="D176" s="1" t="s">
        <v>40</v>
      </c>
      <c r="E176" s="43">
        <v>43819</v>
      </c>
      <c r="F176" s="1" t="s">
        <v>482</v>
      </c>
      <c r="G176" s="44" t="s">
        <v>563</v>
      </c>
      <c r="H176" s="3">
        <v>11896433</v>
      </c>
      <c r="I176" s="3">
        <v>0</v>
      </c>
      <c r="J176" s="3">
        <v>0</v>
      </c>
      <c r="K176" s="3">
        <v>0</v>
      </c>
      <c r="L176" s="4">
        <v>11896433</v>
      </c>
      <c r="M176" s="3">
        <v>9232994</v>
      </c>
      <c r="N176" s="50">
        <v>2379283</v>
      </c>
      <c r="O176" s="3">
        <v>0</v>
      </c>
      <c r="P176" s="3">
        <v>0</v>
      </c>
      <c r="Q176" s="4">
        <v>11612277</v>
      </c>
      <c r="R176" s="4">
        <v>284156</v>
      </c>
    </row>
    <row r="177" spans="1:18" x14ac:dyDescent="0.2">
      <c r="A177" s="2" t="s">
        <v>766</v>
      </c>
      <c r="B177" s="1" t="s">
        <v>767</v>
      </c>
      <c r="C177" s="1" t="s">
        <v>562</v>
      </c>
      <c r="D177" s="1" t="s">
        <v>40</v>
      </c>
      <c r="E177" s="43">
        <v>43819</v>
      </c>
      <c r="F177" s="1" t="s">
        <v>482</v>
      </c>
      <c r="G177" s="44" t="s">
        <v>563</v>
      </c>
      <c r="H177" s="3">
        <v>11896433</v>
      </c>
      <c r="I177" s="3">
        <v>0</v>
      </c>
      <c r="J177" s="3">
        <v>0</v>
      </c>
      <c r="K177" s="3">
        <v>0</v>
      </c>
      <c r="L177" s="4">
        <v>11896433</v>
      </c>
      <c r="M177" s="3">
        <v>9232994</v>
      </c>
      <c r="N177" s="50">
        <v>2379283</v>
      </c>
      <c r="O177" s="3">
        <v>0</v>
      </c>
      <c r="P177" s="3">
        <v>0</v>
      </c>
      <c r="Q177" s="4">
        <v>11612277</v>
      </c>
      <c r="R177" s="4">
        <v>284156</v>
      </c>
    </row>
    <row r="178" spans="1:18" x14ac:dyDescent="0.2">
      <c r="A178" s="2" t="s">
        <v>768</v>
      </c>
      <c r="B178" s="1" t="s">
        <v>769</v>
      </c>
      <c r="C178" s="1" t="s">
        <v>562</v>
      </c>
      <c r="D178" s="1" t="s">
        <v>40</v>
      </c>
      <c r="E178" s="43">
        <v>43819</v>
      </c>
      <c r="F178" s="1" t="s">
        <v>482</v>
      </c>
      <c r="G178" s="44" t="s">
        <v>563</v>
      </c>
      <c r="H178" s="3">
        <v>11904933</v>
      </c>
      <c r="I178" s="3">
        <v>0</v>
      </c>
      <c r="J178" s="3">
        <v>0</v>
      </c>
      <c r="K178" s="3">
        <v>0</v>
      </c>
      <c r="L178" s="4">
        <v>11904933</v>
      </c>
      <c r="M178" s="3">
        <v>9234699</v>
      </c>
      <c r="N178" s="50">
        <v>2380985</v>
      </c>
      <c r="O178" s="3">
        <v>0</v>
      </c>
      <c r="P178" s="3">
        <v>0</v>
      </c>
      <c r="Q178" s="4">
        <v>11615684</v>
      </c>
      <c r="R178" s="4">
        <v>289249</v>
      </c>
    </row>
    <row r="179" spans="1:18" x14ac:dyDescent="0.2">
      <c r="A179" s="2" t="s">
        <v>770</v>
      </c>
      <c r="B179" s="1" t="s">
        <v>771</v>
      </c>
      <c r="C179" s="1" t="s">
        <v>562</v>
      </c>
      <c r="D179" s="1" t="s">
        <v>40</v>
      </c>
      <c r="E179" s="43">
        <v>43819</v>
      </c>
      <c r="F179" s="1" t="s">
        <v>482</v>
      </c>
      <c r="G179" s="44" t="s">
        <v>563</v>
      </c>
      <c r="H179" s="3">
        <v>11896433</v>
      </c>
      <c r="I179" s="3">
        <v>0</v>
      </c>
      <c r="J179" s="3">
        <v>0</v>
      </c>
      <c r="K179" s="3">
        <v>0</v>
      </c>
      <c r="L179" s="4">
        <v>11896433</v>
      </c>
      <c r="M179" s="3">
        <v>9232994</v>
      </c>
      <c r="N179" s="50">
        <v>2379283</v>
      </c>
      <c r="O179" s="3">
        <v>0</v>
      </c>
      <c r="P179" s="3">
        <v>0</v>
      </c>
      <c r="Q179" s="4">
        <v>11612277</v>
      </c>
      <c r="R179" s="4">
        <v>284156</v>
      </c>
    </row>
    <row r="180" spans="1:18" x14ac:dyDescent="0.2">
      <c r="A180" s="2" t="s">
        <v>772</v>
      </c>
      <c r="B180" s="1" t="s">
        <v>773</v>
      </c>
      <c r="C180" s="1" t="s">
        <v>562</v>
      </c>
      <c r="D180" s="1" t="s">
        <v>40</v>
      </c>
      <c r="E180" s="43">
        <v>43819</v>
      </c>
      <c r="F180" s="1" t="s">
        <v>482</v>
      </c>
      <c r="G180" s="44" t="s">
        <v>563</v>
      </c>
      <c r="H180" s="3">
        <v>11904933</v>
      </c>
      <c r="I180" s="3">
        <v>0</v>
      </c>
      <c r="J180" s="3">
        <v>0</v>
      </c>
      <c r="K180" s="3">
        <v>0</v>
      </c>
      <c r="L180" s="4">
        <v>11904933</v>
      </c>
      <c r="M180" s="3">
        <v>9234699</v>
      </c>
      <c r="N180" s="50">
        <v>2380985</v>
      </c>
      <c r="O180" s="3">
        <v>0</v>
      </c>
      <c r="P180" s="3">
        <v>0</v>
      </c>
      <c r="Q180" s="4">
        <v>11615684</v>
      </c>
      <c r="R180" s="4">
        <v>289249</v>
      </c>
    </row>
    <row r="181" spans="1:18" x14ac:dyDescent="0.2">
      <c r="A181" s="2" t="s">
        <v>774</v>
      </c>
      <c r="B181" s="1" t="s">
        <v>775</v>
      </c>
      <c r="C181" s="1" t="s">
        <v>562</v>
      </c>
      <c r="D181" s="1" t="s">
        <v>40</v>
      </c>
      <c r="E181" s="43">
        <v>43819</v>
      </c>
      <c r="F181" s="1" t="s">
        <v>482</v>
      </c>
      <c r="G181" s="44" t="s">
        <v>563</v>
      </c>
      <c r="H181" s="3">
        <v>9776357</v>
      </c>
      <c r="I181" s="3">
        <v>0</v>
      </c>
      <c r="J181" s="3">
        <v>0</v>
      </c>
      <c r="K181" s="3">
        <v>0</v>
      </c>
      <c r="L181" s="4">
        <v>9776357</v>
      </c>
      <c r="M181" s="3">
        <v>7523000</v>
      </c>
      <c r="N181" s="50">
        <v>1955268</v>
      </c>
      <c r="O181" s="3">
        <v>0</v>
      </c>
      <c r="P181" s="3">
        <v>0</v>
      </c>
      <c r="Q181" s="4">
        <v>9478268</v>
      </c>
      <c r="R181" s="4">
        <v>298089</v>
      </c>
    </row>
    <row r="182" spans="1:18" x14ac:dyDescent="0.2">
      <c r="A182" s="45" t="s">
        <v>776</v>
      </c>
      <c r="B182" s="17" t="s">
        <v>777</v>
      </c>
      <c r="C182" s="17" t="s">
        <v>562</v>
      </c>
      <c r="D182" s="17" t="s">
        <v>40</v>
      </c>
      <c r="E182" s="46">
        <v>43819</v>
      </c>
      <c r="F182" s="17" t="s">
        <v>482</v>
      </c>
      <c r="G182" s="47" t="s">
        <v>563</v>
      </c>
      <c r="H182" s="18">
        <v>9784857</v>
      </c>
      <c r="I182" s="18">
        <v>0</v>
      </c>
      <c r="J182" s="18">
        <v>0</v>
      </c>
      <c r="K182" s="18">
        <v>0</v>
      </c>
      <c r="L182" s="48">
        <v>9784857</v>
      </c>
      <c r="M182" s="18">
        <v>7524705</v>
      </c>
      <c r="N182" s="51">
        <v>1956967</v>
      </c>
      <c r="O182" s="18">
        <v>0</v>
      </c>
      <c r="P182" s="18">
        <v>0</v>
      </c>
      <c r="Q182" s="48">
        <v>9481672</v>
      </c>
      <c r="R182" s="48">
        <v>303185</v>
      </c>
    </row>
    <row r="183" spans="1:18" x14ac:dyDescent="0.2">
      <c r="A183" s="2" t="s">
        <v>780</v>
      </c>
      <c r="B183" s="1" t="s">
        <v>781</v>
      </c>
      <c r="C183" s="1" t="s">
        <v>548</v>
      </c>
      <c r="D183" s="1" t="s">
        <v>48</v>
      </c>
      <c r="E183" s="43">
        <v>43838</v>
      </c>
      <c r="F183" s="1" t="s">
        <v>482</v>
      </c>
      <c r="G183" s="44" t="s">
        <v>522</v>
      </c>
      <c r="H183" s="3">
        <v>454763</v>
      </c>
      <c r="I183" s="3">
        <v>0</v>
      </c>
      <c r="J183" s="3">
        <v>0</v>
      </c>
      <c r="K183" s="3">
        <v>0</v>
      </c>
      <c r="L183" s="4">
        <v>454763</v>
      </c>
      <c r="M183" s="3">
        <v>142677</v>
      </c>
      <c r="N183" s="50">
        <v>40932</v>
      </c>
      <c r="O183" s="3">
        <v>0</v>
      </c>
      <c r="P183" s="3">
        <v>0</v>
      </c>
      <c r="Q183" s="4">
        <v>183609</v>
      </c>
      <c r="R183" s="4">
        <v>271154</v>
      </c>
    </row>
    <row r="184" spans="1:18" x14ac:dyDescent="0.2">
      <c r="A184" s="2" t="s">
        <v>782</v>
      </c>
      <c r="B184" s="1" t="s">
        <v>783</v>
      </c>
      <c r="C184" s="1" t="s">
        <v>548</v>
      </c>
      <c r="D184" s="1" t="s">
        <v>48</v>
      </c>
      <c r="E184" s="43">
        <v>43838</v>
      </c>
      <c r="F184" s="1" t="s">
        <v>482</v>
      </c>
      <c r="G184" s="44" t="s">
        <v>522</v>
      </c>
      <c r="H184" s="3">
        <v>1165137</v>
      </c>
      <c r="I184" s="3">
        <v>0</v>
      </c>
      <c r="J184" s="3">
        <v>0</v>
      </c>
      <c r="K184" s="3">
        <v>0</v>
      </c>
      <c r="L184" s="4">
        <v>1165137</v>
      </c>
      <c r="M184" s="3">
        <v>397180</v>
      </c>
      <c r="N184" s="50">
        <v>104863</v>
      </c>
      <c r="O184" s="3">
        <v>0</v>
      </c>
      <c r="P184" s="3">
        <v>0</v>
      </c>
      <c r="Q184" s="4">
        <v>502043</v>
      </c>
      <c r="R184" s="4">
        <v>663094</v>
      </c>
    </row>
    <row r="185" spans="1:18" x14ac:dyDescent="0.2">
      <c r="A185" s="2" t="s">
        <v>784</v>
      </c>
      <c r="B185" s="1" t="s">
        <v>785</v>
      </c>
      <c r="C185" s="1" t="s">
        <v>548</v>
      </c>
      <c r="D185" s="1" t="s">
        <v>48</v>
      </c>
      <c r="E185" s="43">
        <v>43838</v>
      </c>
      <c r="F185" s="1" t="s">
        <v>482</v>
      </c>
      <c r="G185" s="44" t="s">
        <v>522</v>
      </c>
      <c r="H185" s="3">
        <v>1195312</v>
      </c>
      <c r="I185" s="3">
        <v>0</v>
      </c>
      <c r="J185" s="3">
        <v>0</v>
      </c>
      <c r="K185" s="3">
        <v>0</v>
      </c>
      <c r="L185" s="4">
        <v>1195312</v>
      </c>
      <c r="M185" s="3">
        <v>408004</v>
      </c>
      <c r="N185" s="50">
        <v>107580</v>
      </c>
      <c r="O185" s="3">
        <v>0</v>
      </c>
      <c r="P185" s="3">
        <v>0</v>
      </c>
      <c r="Q185" s="4">
        <v>515584</v>
      </c>
      <c r="R185" s="4">
        <v>679728</v>
      </c>
    </row>
    <row r="186" spans="1:18" x14ac:dyDescent="0.2">
      <c r="A186" s="2" t="s">
        <v>786</v>
      </c>
      <c r="B186" s="1" t="s">
        <v>787</v>
      </c>
      <c r="C186" s="1" t="s">
        <v>548</v>
      </c>
      <c r="D186" s="1" t="s">
        <v>48</v>
      </c>
      <c r="E186" s="43">
        <v>43838</v>
      </c>
      <c r="F186" s="1" t="s">
        <v>482</v>
      </c>
      <c r="G186" s="44" t="s">
        <v>522</v>
      </c>
      <c r="H186" s="3">
        <v>896913</v>
      </c>
      <c r="I186" s="3">
        <v>0</v>
      </c>
      <c r="J186" s="3">
        <v>0</v>
      </c>
      <c r="K186" s="3">
        <v>0</v>
      </c>
      <c r="L186" s="4">
        <v>896913</v>
      </c>
      <c r="M186" s="3">
        <v>301094</v>
      </c>
      <c r="N186" s="50">
        <v>80723</v>
      </c>
      <c r="O186" s="3">
        <v>0</v>
      </c>
      <c r="P186" s="3">
        <v>0</v>
      </c>
      <c r="Q186" s="4">
        <v>381817</v>
      </c>
      <c r="R186" s="4">
        <v>515096</v>
      </c>
    </row>
    <row r="187" spans="1:18" x14ac:dyDescent="0.2">
      <c r="A187" s="2" t="s">
        <v>788</v>
      </c>
      <c r="B187" s="1" t="s">
        <v>785</v>
      </c>
      <c r="C187" s="1" t="s">
        <v>548</v>
      </c>
      <c r="D187" s="1" t="s">
        <v>48</v>
      </c>
      <c r="E187" s="43">
        <v>43850</v>
      </c>
      <c r="F187" s="1" t="s">
        <v>482</v>
      </c>
      <c r="G187" s="44" t="s">
        <v>522</v>
      </c>
      <c r="H187" s="3">
        <v>8474241</v>
      </c>
      <c r="I187" s="3">
        <v>0</v>
      </c>
      <c r="J187" s="3">
        <v>0</v>
      </c>
      <c r="K187" s="3">
        <v>0</v>
      </c>
      <c r="L187" s="4">
        <v>8474241</v>
      </c>
      <c r="M187" s="3">
        <v>2991106</v>
      </c>
      <c r="N187" s="50">
        <v>762684</v>
      </c>
      <c r="O187" s="3">
        <v>0</v>
      </c>
      <c r="P187" s="3">
        <v>0</v>
      </c>
      <c r="Q187" s="4">
        <v>3753790</v>
      </c>
      <c r="R187" s="4">
        <v>4720451</v>
      </c>
    </row>
    <row r="188" spans="1:18" x14ac:dyDescent="0.2">
      <c r="A188" s="2" t="s">
        <v>790</v>
      </c>
      <c r="B188" s="1" t="s">
        <v>791</v>
      </c>
      <c r="C188" s="1" t="s">
        <v>548</v>
      </c>
      <c r="D188" s="1" t="s">
        <v>48</v>
      </c>
      <c r="E188" s="43">
        <v>43850</v>
      </c>
      <c r="F188" s="1" t="s">
        <v>482</v>
      </c>
      <c r="G188" s="44" t="s">
        <v>522</v>
      </c>
      <c r="H188" s="3">
        <v>13151397</v>
      </c>
      <c r="I188" s="3">
        <v>0</v>
      </c>
      <c r="J188" s="3">
        <v>0</v>
      </c>
      <c r="K188" s="3">
        <v>0</v>
      </c>
      <c r="L188" s="4">
        <v>13151397</v>
      </c>
      <c r="M188" s="3">
        <v>4653024</v>
      </c>
      <c r="N188" s="50">
        <v>1183625</v>
      </c>
      <c r="O188" s="3">
        <v>0</v>
      </c>
      <c r="P188" s="3">
        <v>0</v>
      </c>
      <c r="Q188" s="4">
        <v>5836649</v>
      </c>
      <c r="R188" s="4">
        <v>7314748</v>
      </c>
    </row>
    <row r="189" spans="1:18" x14ac:dyDescent="0.2">
      <c r="A189" s="2" t="s">
        <v>793</v>
      </c>
      <c r="B189" s="1" t="s">
        <v>794</v>
      </c>
      <c r="C189" s="1" t="s">
        <v>548</v>
      </c>
      <c r="D189" s="1" t="s">
        <v>48</v>
      </c>
      <c r="E189" s="43">
        <v>43850</v>
      </c>
      <c r="F189" s="1" t="s">
        <v>482</v>
      </c>
      <c r="G189" s="44" t="s">
        <v>522</v>
      </c>
      <c r="H189" s="3">
        <v>280836</v>
      </c>
      <c r="I189" s="3">
        <v>0</v>
      </c>
      <c r="J189" s="3">
        <v>0</v>
      </c>
      <c r="K189" s="3">
        <v>0</v>
      </c>
      <c r="L189" s="4">
        <v>280836</v>
      </c>
      <c r="M189" s="3">
        <v>79759</v>
      </c>
      <c r="N189" s="50">
        <v>25278</v>
      </c>
      <c r="O189" s="3">
        <v>0</v>
      </c>
      <c r="P189" s="3">
        <v>0</v>
      </c>
      <c r="Q189" s="4">
        <v>105037</v>
      </c>
      <c r="R189" s="4">
        <v>175799</v>
      </c>
    </row>
    <row r="190" spans="1:18" x14ac:dyDescent="0.2">
      <c r="A190" s="2" t="s">
        <v>795</v>
      </c>
      <c r="B190" s="1" t="s">
        <v>785</v>
      </c>
      <c r="C190" s="1" t="s">
        <v>548</v>
      </c>
      <c r="D190" s="1" t="s">
        <v>48</v>
      </c>
      <c r="E190" s="43">
        <v>43864</v>
      </c>
      <c r="F190" s="1" t="s">
        <v>482</v>
      </c>
      <c r="G190" s="44" t="s">
        <v>522</v>
      </c>
      <c r="H190" s="3">
        <v>8474241</v>
      </c>
      <c r="I190" s="3">
        <v>0</v>
      </c>
      <c r="J190" s="3">
        <v>0</v>
      </c>
      <c r="K190" s="3">
        <v>0</v>
      </c>
      <c r="L190" s="4">
        <v>8474241</v>
      </c>
      <c r="M190" s="3">
        <v>2962192</v>
      </c>
      <c r="N190" s="50">
        <v>762684</v>
      </c>
      <c r="O190" s="3">
        <v>0</v>
      </c>
      <c r="P190" s="3">
        <v>0</v>
      </c>
      <c r="Q190" s="4">
        <v>3724876</v>
      </c>
      <c r="R190" s="4">
        <v>4749365</v>
      </c>
    </row>
    <row r="191" spans="1:18" x14ac:dyDescent="0.2">
      <c r="A191" s="2" t="s">
        <v>796</v>
      </c>
      <c r="B191" s="1" t="s">
        <v>797</v>
      </c>
      <c r="C191" s="1" t="s">
        <v>548</v>
      </c>
      <c r="D191" s="1" t="s">
        <v>48</v>
      </c>
      <c r="E191" s="43">
        <v>43864</v>
      </c>
      <c r="F191" s="1" t="s">
        <v>482</v>
      </c>
      <c r="G191" s="44" t="s">
        <v>522</v>
      </c>
      <c r="H191" s="3">
        <v>14245248</v>
      </c>
      <c r="I191" s="3">
        <v>0</v>
      </c>
      <c r="J191" s="3">
        <v>0</v>
      </c>
      <c r="K191" s="3">
        <v>0</v>
      </c>
      <c r="L191" s="4">
        <v>14245248</v>
      </c>
      <c r="M191" s="3">
        <v>4992909</v>
      </c>
      <c r="N191" s="50">
        <v>1282074</v>
      </c>
      <c r="O191" s="3">
        <v>0</v>
      </c>
      <c r="P191" s="3">
        <v>0</v>
      </c>
      <c r="Q191" s="4">
        <v>6274983</v>
      </c>
      <c r="R191" s="4">
        <v>7970265</v>
      </c>
    </row>
    <row r="192" spans="1:18" x14ac:dyDescent="0.2">
      <c r="A192" s="2" t="s">
        <v>799</v>
      </c>
      <c r="B192" s="1" t="s">
        <v>800</v>
      </c>
      <c r="C192" s="1" t="s">
        <v>521</v>
      </c>
      <c r="D192" s="1" t="s">
        <v>50</v>
      </c>
      <c r="E192" s="43">
        <v>43866</v>
      </c>
      <c r="F192" s="1" t="s">
        <v>482</v>
      </c>
      <c r="G192" s="44" t="s">
        <v>643</v>
      </c>
      <c r="H192" s="3">
        <v>1321862</v>
      </c>
      <c r="I192" s="3">
        <v>0</v>
      </c>
      <c r="J192" s="3">
        <v>0</v>
      </c>
      <c r="K192" s="3">
        <v>0</v>
      </c>
      <c r="L192" s="4">
        <v>1321862</v>
      </c>
      <c r="M192" s="3">
        <v>748356</v>
      </c>
      <c r="N192" s="50">
        <v>191669</v>
      </c>
      <c r="O192" s="3">
        <v>0</v>
      </c>
      <c r="P192" s="3">
        <v>0</v>
      </c>
      <c r="Q192" s="4">
        <v>940025</v>
      </c>
      <c r="R192" s="4">
        <v>381837</v>
      </c>
    </row>
    <row r="193" spans="1:18" x14ac:dyDescent="0.2">
      <c r="A193" s="2" t="s">
        <v>801</v>
      </c>
      <c r="B193" s="1" t="s">
        <v>802</v>
      </c>
      <c r="C193" s="1" t="s">
        <v>521</v>
      </c>
      <c r="D193" s="1" t="s">
        <v>50</v>
      </c>
      <c r="E193" s="43">
        <v>43866</v>
      </c>
      <c r="F193" s="1" t="s">
        <v>482</v>
      </c>
      <c r="G193" s="44" t="s">
        <v>643</v>
      </c>
      <c r="H193" s="3">
        <v>4999985</v>
      </c>
      <c r="I193" s="3">
        <v>0</v>
      </c>
      <c r="J193" s="3">
        <v>0</v>
      </c>
      <c r="K193" s="3">
        <v>0</v>
      </c>
      <c r="L193" s="4">
        <v>4999985</v>
      </c>
      <c r="M193" s="3">
        <v>2830659</v>
      </c>
      <c r="N193" s="50">
        <v>724998</v>
      </c>
      <c r="O193" s="3">
        <v>0</v>
      </c>
      <c r="P193" s="3">
        <v>0</v>
      </c>
      <c r="Q193" s="4">
        <v>3555657</v>
      </c>
      <c r="R193" s="4">
        <v>1444328</v>
      </c>
    </row>
    <row r="194" spans="1:18" x14ac:dyDescent="0.2">
      <c r="A194" s="2" t="s">
        <v>804</v>
      </c>
      <c r="B194" s="1" t="s">
        <v>805</v>
      </c>
      <c r="C194" s="1" t="s">
        <v>806</v>
      </c>
      <c r="D194" s="1" t="s">
        <v>8</v>
      </c>
      <c r="E194" s="43">
        <v>43872</v>
      </c>
      <c r="F194" s="1" t="s">
        <v>482</v>
      </c>
      <c r="G194" s="44" t="s">
        <v>807</v>
      </c>
      <c r="H194" s="3">
        <v>3600000</v>
      </c>
      <c r="I194" s="3">
        <v>0</v>
      </c>
      <c r="J194" s="3">
        <v>0</v>
      </c>
      <c r="K194" s="3">
        <v>0</v>
      </c>
      <c r="L194" s="4">
        <v>3600000</v>
      </c>
      <c r="M194" s="3">
        <v>839794</v>
      </c>
      <c r="N194" s="50">
        <v>216000</v>
      </c>
      <c r="O194" s="3">
        <v>0</v>
      </c>
      <c r="P194" s="3">
        <v>0</v>
      </c>
      <c r="Q194" s="4">
        <v>1055794</v>
      </c>
      <c r="R194" s="4">
        <v>2544206</v>
      </c>
    </row>
    <row r="195" spans="1:18" x14ac:dyDescent="0.2">
      <c r="A195" s="2" t="s">
        <v>808</v>
      </c>
      <c r="B195" s="1" t="s">
        <v>809</v>
      </c>
      <c r="C195" s="1" t="s">
        <v>548</v>
      </c>
      <c r="D195" s="1" t="s">
        <v>48</v>
      </c>
      <c r="E195" s="43">
        <v>43958</v>
      </c>
      <c r="F195" s="1" t="s">
        <v>482</v>
      </c>
      <c r="G195" s="44" t="s">
        <v>522</v>
      </c>
      <c r="H195" s="3">
        <v>1133900</v>
      </c>
      <c r="I195" s="3">
        <v>0</v>
      </c>
      <c r="J195" s="3">
        <v>0</v>
      </c>
      <c r="K195" s="3">
        <v>0</v>
      </c>
      <c r="L195" s="4">
        <v>1133900</v>
      </c>
      <c r="M195" s="3">
        <v>372792</v>
      </c>
      <c r="N195" s="50">
        <v>102054</v>
      </c>
      <c r="O195" s="3">
        <v>0</v>
      </c>
      <c r="P195" s="3">
        <v>0</v>
      </c>
      <c r="Q195" s="4">
        <v>474846</v>
      </c>
      <c r="R195" s="4">
        <v>659054</v>
      </c>
    </row>
    <row r="196" spans="1:18" x14ac:dyDescent="0.2">
      <c r="A196" s="2" t="s">
        <v>810</v>
      </c>
      <c r="B196" s="1" t="s">
        <v>811</v>
      </c>
      <c r="C196" s="1" t="s">
        <v>562</v>
      </c>
      <c r="D196" s="1" t="s">
        <v>40</v>
      </c>
      <c r="E196" s="43">
        <v>43969</v>
      </c>
      <c r="F196" s="1" t="s">
        <v>482</v>
      </c>
      <c r="G196" s="44" t="s">
        <v>563</v>
      </c>
      <c r="H196" s="3">
        <v>1655246</v>
      </c>
      <c r="I196" s="3">
        <v>0</v>
      </c>
      <c r="J196" s="3">
        <v>0</v>
      </c>
      <c r="K196" s="3">
        <v>0</v>
      </c>
      <c r="L196" s="4">
        <v>1655246</v>
      </c>
      <c r="M196" s="3">
        <v>1107882</v>
      </c>
      <c r="N196" s="50">
        <v>331051</v>
      </c>
      <c r="O196" s="3">
        <v>0</v>
      </c>
      <c r="P196" s="3">
        <v>0</v>
      </c>
      <c r="Q196" s="4">
        <v>1438933</v>
      </c>
      <c r="R196" s="4">
        <v>216313</v>
      </c>
    </row>
    <row r="197" spans="1:18" x14ac:dyDescent="0.2">
      <c r="A197" s="2" t="s">
        <v>812</v>
      </c>
      <c r="B197" s="1" t="s">
        <v>813</v>
      </c>
      <c r="C197" s="1" t="s">
        <v>562</v>
      </c>
      <c r="D197" s="1" t="s">
        <v>40</v>
      </c>
      <c r="E197" s="43">
        <v>43987</v>
      </c>
      <c r="F197" s="1" t="s">
        <v>482</v>
      </c>
      <c r="G197" s="44" t="s">
        <v>563</v>
      </c>
      <c r="H197" s="3">
        <v>2557521</v>
      </c>
      <c r="I197" s="3">
        <v>0</v>
      </c>
      <c r="J197" s="3">
        <v>0</v>
      </c>
      <c r="K197" s="3">
        <v>0</v>
      </c>
      <c r="L197" s="4">
        <v>2557521</v>
      </c>
      <c r="M197" s="3">
        <v>1738210</v>
      </c>
      <c r="N197" s="50">
        <v>511505</v>
      </c>
      <c r="O197" s="3">
        <v>0</v>
      </c>
      <c r="P197" s="3">
        <v>0</v>
      </c>
      <c r="Q197" s="4">
        <v>2249715</v>
      </c>
      <c r="R197" s="4">
        <v>307806</v>
      </c>
    </row>
    <row r="198" spans="1:18" x14ac:dyDescent="0.2">
      <c r="A198" s="2" t="s">
        <v>818</v>
      </c>
      <c r="B198" s="1" t="s">
        <v>819</v>
      </c>
      <c r="C198" s="1" t="s">
        <v>548</v>
      </c>
      <c r="D198" s="1" t="s">
        <v>48</v>
      </c>
      <c r="E198" s="43">
        <v>44001</v>
      </c>
      <c r="F198" s="1" t="s">
        <v>482</v>
      </c>
      <c r="G198" s="44" t="s">
        <v>522</v>
      </c>
      <c r="H198" s="3">
        <v>4220921</v>
      </c>
      <c r="I198" s="3">
        <v>0</v>
      </c>
      <c r="J198" s="3">
        <v>0</v>
      </c>
      <c r="K198" s="3">
        <v>0</v>
      </c>
      <c r="L198" s="4">
        <v>4220921</v>
      </c>
      <c r="M198" s="3">
        <v>1325855</v>
      </c>
      <c r="N198" s="50">
        <v>379884</v>
      </c>
      <c r="O198" s="3">
        <v>0</v>
      </c>
      <c r="P198" s="3">
        <v>0</v>
      </c>
      <c r="Q198" s="4">
        <v>1705739</v>
      </c>
      <c r="R198" s="4">
        <v>2515182</v>
      </c>
    </row>
    <row r="199" spans="1:18" x14ac:dyDescent="0.2">
      <c r="A199" s="2" t="s">
        <v>820</v>
      </c>
      <c r="B199" s="1" t="s">
        <v>821</v>
      </c>
      <c r="C199" s="1" t="s">
        <v>548</v>
      </c>
      <c r="D199" s="1" t="s">
        <v>48</v>
      </c>
      <c r="E199" s="43">
        <v>44001</v>
      </c>
      <c r="F199" s="1" t="s">
        <v>482</v>
      </c>
      <c r="G199" s="44" t="s">
        <v>522</v>
      </c>
      <c r="H199" s="3">
        <v>3906630</v>
      </c>
      <c r="I199" s="3">
        <v>0</v>
      </c>
      <c r="J199" s="3">
        <v>0</v>
      </c>
      <c r="K199" s="3">
        <v>0</v>
      </c>
      <c r="L199" s="4">
        <v>3906630</v>
      </c>
      <c r="M199" s="3">
        <v>1225856</v>
      </c>
      <c r="N199" s="50">
        <v>351595</v>
      </c>
      <c r="O199" s="3">
        <v>0</v>
      </c>
      <c r="P199" s="3">
        <v>0</v>
      </c>
      <c r="Q199" s="4">
        <v>1577451</v>
      </c>
      <c r="R199" s="4">
        <v>2329179</v>
      </c>
    </row>
    <row r="200" spans="1:18" x14ac:dyDescent="0.2">
      <c r="A200" s="2" t="s">
        <v>822</v>
      </c>
      <c r="B200" s="1" t="s">
        <v>823</v>
      </c>
      <c r="C200" s="1" t="s">
        <v>548</v>
      </c>
      <c r="D200" s="1" t="s">
        <v>48</v>
      </c>
      <c r="E200" s="43">
        <v>44001</v>
      </c>
      <c r="F200" s="1" t="s">
        <v>482</v>
      </c>
      <c r="G200" s="44" t="s">
        <v>522</v>
      </c>
      <c r="H200" s="3">
        <v>3906630</v>
      </c>
      <c r="I200" s="3">
        <v>0</v>
      </c>
      <c r="J200" s="3">
        <v>0</v>
      </c>
      <c r="K200" s="3">
        <v>0</v>
      </c>
      <c r="L200" s="4">
        <v>3906630</v>
      </c>
      <c r="M200" s="3">
        <v>1225856</v>
      </c>
      <c r="N200" s="50">
        <v>351595</v>
      </c>
      <c r="O200" s="3">
        <v>0</v>
      </c>
      <c r="P200" s="3">
        <v>0</v>
      </c>
      <c r="Q200" s="4">
        <v>1577451</v>
      </c>
      <c r="R200" s="4">
        <v>2329179</v>
      </c>
    </row>
    <row r="201" spans="1:18" x14ac:dyDescent="0.2">
      <c r="A201" s="2" t="s">
        <v>824</v>
      </c>
      <c r="B201" s="1" t="s">
        <v>825</v>
      </c>
      <c r="C201" s="1" t="s">
        <v>548</v>
      </c>
      <c r="D201" s="1" t="s">
        <v>48</v>
      </c>
      <c r="E201" s="43">
        <v>44001</v>
      </c>
      <c r="F201" s="1" t="s">
        <v>482</v>
      </c>
      <c r="G201" s="44" t="s">
        <v>522</v>
      </c>
      <c r="H201" s="3">
        <v>3906630</v>
      </c>
      <c r="I201" s="3">
        <v>0</v>
      </c>
      <c r="J201" s="3">
        <v>0</v>
      </c>
      <c r="K201" s="3">
        <v>0</v>
      </c>
      <c r="L201" s="4">
        <v>3906630</v>
      </c>
      <c r="M201" s="3">
        <v>1225856</v>
      </c>
      <c r="N201" s="50">
        <v>351595</v>
      </c>
      <c r="O201" s="3">
        <v>0</v>
      </c>
      <c r="P201" s="3">
        <v>0</v>
      </c>
      <c r="Q201" s="4">
        <v>1577451</v>
      </c>
      <c r="R201" s="4">
        <v>2329179</v>
      </c>
    </row>
    <row r="202" spans="1:18" x14ac:dyDescent="0.2">
      <c r="A202" s="2" t="s">
        <v>826</v>
      </c>
      <c r="B202" s="1" t="s">
        <v>827</v>
      </c>
      <c r="C202" s="1" t="s">
        <v>548</v>
      </c>
      <c r="D202" s="1" t="s">
        <v>48</v>
      </c>
      <c r="E202" s="43">
        <v>44001</v>
      </c>
      <c r="F202" s="1" t="s">
        <v>482</v>
      </c>
      <c r="G202" s="44" t="s">
        <v>522</v>
      </c>
      <c r="H202" s="3">
        <v>3313856</v>
      </c>
      <c r="I202" s="3">
        <v>0</v>
      </c>
      <c r="J202" s="3">
        <v>0</v>
      </c>
      <c r="K202" s="3">
        <v>0</v>
      </c>
      <c r="L202" s="4">
        <v>3313856</v>
      </c>
      <c r="M202" s="3">
        <v>1037235</v>
      </c>
      <c r="N202" s="50">
        <v>298243</v>
      </c>
      <c r="O202" s="3">
        <v>0</v>
      </c>
      <c r="P202" s="3">
        <v>0</v>
      </c>
      <c r="Q202" s="4">
        <v>1335478</v>
      </c>
      <c r="R202" s="4">
        <v>1978378</v>
      </c>
    </row>
    <row r="203" spans="1:18" x14ac:dyDescent="0.2">
      <c r="A203" s="2" t="s">
        <v>828</v>
      </c>
      <c r="B203" s="1" t="s">
        <v>829</v>
      </c>
      <c r="C203" s="1" t="s">
        <v>548</v>
      </c>
      <c r="D203" s="1" t="s">
        <v>48</v>
      </c>
      <c r="E203" s="43">
        <v>44001</v>
      </c>
      <c r="F203" s="1" t="s">
        <v>482</v>
      </c>
      <c r="G203" s="44" t="s">
        <v>522</v>
      </c>
      <c r="H203" s="3">
        <v>3313856</v>
      </c>
      <c r="I203" s="3">
        <v>0</v>
      </c>
      <c r="J203" s="3">
        <v>0</v>
      </c>
      <c r="K203" s="3">
        <v>0</v>
      </c>
      <c r="L203" s="4">
        <v>3313856</v>
      </c>
      <c r="M203" s="3">
        <v>1037235</v>
      </c>
      <c r="N203" s="50">
        <v>298243</v>
      </c>
      <c r="O203" s="3">
        <v>0</v>
      </c>
      <c r="P203" s="3">
        <v>0</v>
      </c>
      <c r="Q203" s="4">
        <v>1335478</v>
      </c>
      <c r="R203" s="4">
        <v>1978378</v>
      </c>
    </row>
    <row r="204" spans="1:18" x14ac:dyDescent="0.2">
      <c r="A204" s="2" t="s">
        <v>830</v>
      </c>
      <c r="B204" s="1" t="s">
        <v>831</v>
      </c>
      <c r="C204" s="1" t="s">
        <v>548</v>
      </c>
      <c r="D204" s="1" t="s">
        <v>48</v>
      </c>
      <c r="E204" s="43">
        <v>44001</v>
      </c>
      <c r="F204" s="1" t="s">
        <v>482</v>
      </c>
      <c r="G204" s="44" t="s">
        <v>522</v>
      </c>
      <c r="H204" s="3">
        <v>3313856</v>
      </c>
      <c r="I204" s="3">
        <v>0</v>
      </c>
      <c r="J204" s="3">
        <v>0</v>
      </c>
      <c r="K204" s="3">
        <v>0</v>
      </c>
      <c r="L204" s="4">
        <v>3313856</v>
      </c>
      <c r="M204" s="3">
        <v>1037235</v>
      </c>
      <c r="N204" s="50">
        <v>298243</v>
      </c>
      <c r="O204" s="3">
        <v>0</v>
      </c>
      <c r="P204" s="3">
        <v>0</v>
      </c>
      <c r="Q204" s="4">
        <v>1335478</v>
      </c>
      <c r="R204" s="4">
        <v>1978378</v>
      </c>
    </row>
    <row r="205" spans="1:18" x14ac:dyDescent="0.2">
      <c r="A205" s="2" t="s">
        <v>832</v>
      </c>
      <c r="B205" s="1" t="s">
        <v>833</v>
      </c>
      <c r="C205" s="1" t="s">
        <v>548</v>
      </c>
      <c r="D205" s="1" t="s">
        <v>48</v>
      </c>
      <c r="E205" s="43">
        <v>44001</v>
      </c>
      <c r="F205" s="1" t="s">
        <v>482</v>
      </c>
      <c r="G205" s="44" t="s">
        <v>522</v>
      </c>
      <c r="H205" s="3">
        <v>3313856</v>
      </c>
      <c r="I205" s="3">
        <v>0</v>
      </c>
      <c r="J205" s="3">
        <v>0</v>
      </c>
      <c r="K205" s="3">
        <v>0</v>
      </c>
      <c r="L205" s="4">
        <v>3313856</v>
      </c>
      <c r="M205" s="3">
        <v>1037235</v>
      </c>
      <c r="N205" s="50">
        <v>298243</v>
      </c>
      <c r="O205" s="3">
        <v>0</v>
      </c>
      <c r="P205" s="3">
        <v>0</v>
      </c>
      <c r="Q205" s="4">
        <v>1335478</v>
      </c>
      <c r="R205" s="4">
        <v>1978378</v>
      </c>
    </row>
    <row r="206" spans="1:18" x14ac:dyDescent="0.2">
      <c r="A206" s="2" t="s">
        <v>834</v>
      </c>
      <c r="B206" s="1" t="s">
        <v>835</v>
      </c>
      <c r="C206" s="1" t="s">
        <v>548</v>
      </c>
      <c r="D206" s="1" t="s">
        <v>48</v>
      </c>
      <c r="E206" s="43">
        <v>44001</v>
      </c>
      <c r="F206" s="1" t="s">
        <v>482</v>
      </c>
      <c r="G206" s="44" t="s">
        <v>522</v>
      </c>
      <c r="H206" s="3">
        <v>3313856</v>
      </c>
      <c r="I206" s="3">
        <v>0</v>
      </c>
      <c r="J206" s="3">
        <v>0</v>
      </c>
      <c r="K206" s="3">
        <v>0</v>
      </c>
      <c r="L206" s="4">
        <v>3313856</v>
      </c>
      <c r="M206" s="3">
        <v>1037235</v>
      </c>
      <c r="N206" s="50">
        <v>298243</v>
      </c>
      <c r="O206" s="3">
        <v>0</v>
      </c>
      <c r="P206" s="3">
        <v>0</v>
      </c>
      <c r="Q206" s="4">
        <v>1335478</v>
      </c>
      <c r="R206" s="4">
        <v>1978378</v>
      </c>
    </row>
    <row r="207" spans="1:18" x14ac:dyDescent="0.2">
      <c r="A207" s="2" t="s">
        <v>836</v>
      </c>
      <c r="B207" s="1" t="s">
        <v>837</v>
      </c>
      <c r="C207" s="1" t="s">
        <v>548</v>
      </c>
      <c r="D207" s="1" t="s">
        <v>48</v>
      </c>
      <c r="E207" s="43">
        <v>44001</v>
      </c>
      <c r="F207" s="1" t="s">
        <v>482</v>
      </c>
      <c r="G207" s="44" t="s">
        <v>522</v>
      </c>
      <c r="H207" s="3">
        <v>6333426</v>
      </c>
      <c r="I207" s="3">
        <v>0</v>
      </c>
      <c r="J207" s="3">
        <v>0</v>
      </c>
      <c r="K207" s="3">
        <v>0</v>
      </c>
      <c r="L207" s="4">
        <v>6333426</v>
      </c>
      <c r="M207" s="3">
        <v>1998056</v>
      </c>
      <c r="N207" s="50">
        <v>570006</v>
      </c>
      <c r="O207" s="3">
        <v>0</v>
      </c>
      <c r="P207" s="3">
        <v>0</v>
      </c>
      <c r="Q207" s="4">
        <v>2568062</v>
      </c>
      <c r="R207" s="4">
        <v>3765364</v>
      </c>
    </row>
    <row r="208" spans="1:18" x14ac:dyDescent="0.2">
      <c r="A208" s="2" t="s">
        <v>838</v>
      </c>
      <c r="B208" s="1" t="s">
        <v>839</v>
      </c>
      <c r="C208" s="1" t="s">
        <v>548</v>
      </c>
      <c r="D208" s="1" t="s">
        <v>48</v>
      </c>
      <c r="E208" s="43">
        <v>44001</v>
      </c>
      <c r="F208" s="1" t="s">
        <v>482</v>
      </c>
      <c r="G208" s="44" t="s">
        <v>522</v>
      </c>
      <c r="H208" s="3">
        <v>6333426</v>
      </c>
      <c r="I208" s="3">
        <v>0</v>
      </c>
      <c r="J208" s="3">
        <v>0</v>
      </c>
      <c r="K208" s="3">
        <v>0</v>
      </c>
      <c r="L208" s="4">
        <v>6333426</v>
      </c>
      <c r="M208" s="3">
        <v>1998056</v>
      </c>
      <c r="N208" s="50">
        <v>570006</v>
      </c>
      <c r="O208" s="3">
        <v>0</v>
      </c>
      <c r="P208" s="3">
        <v>0</v>
      </c>
      <c r="Q208" s="4">
        <v>2568062</v>
      </c>
      <c r="R208" s="4">
        <v>3765364</v>
      </c>
    </row>
    <row r="209" spans="1:18" x14ac:dyDescent="0.2">
      <c r="A209" s="2" t="s">
        <v>840</v>
      </c>
      <c r="B209" s="1" t="s">
        <v>841</v>
      </c>
      <c r="C209" s="1" t="s">
        <v>548</v>
      </c>
      <c r="D209" s="1" t="s">
        <v>48</v>
      </c>
      <c r="E209" s="43">
        <v>44001</v>
      </c>
      <c r="F209" s="1" t="s">
        <v>482</v>
      </c>
      <c r="G209" s="44" t="s">
        <v>522</v>
      </c>
      <c r="H209" s="3">
        <v>6333426</v>
      </c>
      <c r="I209" s="3">
        <v>0</v>
      </c>
      <c r="J209" s="3">
        <v>0</v>
      </c>
      <c r="K209" s="3">
        <v>0</v>
      </c>
      <c r="L209" s="4">
        <v>6333426</v>
      </c>
      <c r="M209" s="3">
        <v>1998056</v>
      </c>
      <c r="N209" s="50">
        <v>570006</v>
      </c>
      <c r="O209" s="3">
        <v>0</v>
      </c>
      <c r="P209" s="3">
        <v>0</v>
      </c>
      <c r="Q209" s="4">
        <v>2568062</v>
      </c>
      <c r="R209" s="4">
        <v>3765364</v>
      </c>
    </row>
    <row r="210" spans="1:18" x14ac:dyDescent="0.2">
      <c r="A210" s="2" t="s">
        <v>842</v>
      </c>
      <c r="B210" s="1" t="s">
        <v>843</v>
      </c>
      <c r="C210" s="1" t="s">
        <v>548</v>
      </c>
      <c r="D210" s="1" t="s">
        <v>48</v>
      </c>
      <c r="E210" s="43">
        <v>44001</v>
      </c>
      <c r="F210" s="1" t="s">
        <v>482</v>
      </c>
      <c r="G210" s="44" t="s">
        <v>522</v>
      </c>
      <c r="H210" s="3">
        <v>6333426</v>
      </c>
      <c r="I210" s="3">
        <v>0</v>
      </c>
      <c r="J210" s="3">
        <v>0</v>
      </c>
      <c r="K210" s="3">
        <v>0</v>
      </c>
      <c r="L210" s="4">
        <v>6333426</v>
      </c>
      <c r="M210" s="3">
        <v>1998056</v>
      </c>
      <c r="N210" s="50">
        <v>570006</v>
      </c>
      <c r="O210" s="3">
        <v>0</v>
      </c>
      <c r="P210" s="3">
        <v>0</v>
      </c>
      <c r="Q210" s="4">
        <v>2568062</v>
      </c>
      <c r="R210" s="4">
        <v>3765364</v>
      </c>
    </row>
    <row r="211" spans="1:18" x14ac:dyDescent="0.2">
      <c r="A211" s="2" t="s">
        <v>844</v>
      </c>
      <c r="B211" s="1" t="s">
        <v>845</v>
      </c>
      <c r="C211" s="1" t="s">
        <v>548</v>
      </c>
      <c r="D211" s="1" t="s">
        <v>48</v>
      </c>
      <c r="E211" s="43">
        <v>44001</v>
      </c>
      <c r="F211" s="1" t="s">
        <v>482</v>
      </c>
      <c r="G211" s="44" t="s">
        <v>522</v>
      </c>
      <c r="H211" s="3">
        <v>5155834</v>
      </c>
      <c r="I211" s="3">
        <v>0</v>
      </c>
      <c r="J211" s="3">
        <v>0</v>
      </c>
      <c r="K211" s="3">
        <v>0</v>
      </c>
      <c r="L211" s="4">
        <v>5155834</v>
      </c>
      <c r="M211" s="3">
        <v>1623333</v>
      </c>
      <c r="N211" s="50">
        <v>464028</v>
      </c>
      <c r="O211" s="3">
        <v>0</v>
      </c>
      <c r="P211" s="3">
        <v>0</v>
      </c>
      <c r="Q211" s="4">
        <v>2087361</v>
      </c>
      <c r="R211" s="4">
        <v>3068473</v>
      </c>
    </row>
    <row r="212" spans="1:18" x14ac:dyDescent="0.2">
      <c r="A212" s="2" t="s">
        <v>846</v>
      </c>
      <c r="B212" s="1" t="s">
        <v>847</v>
      </c>
      <c r="C212" s="1" t="s">
        <v>548</v>
      </c>
      <c r="D212" s="1" t="s">
        <v>48</v>
      </c>
      <c r="E212" s="43">
        <v>44001</v>
      </c>
      <c r="F212" s="1" t="s">
        <v>482</v>
      </c>
      <c r="G212" s="44" t="s">
        <v>522</v>
      </c>
      <c r="H212" s="3">
        <v>6377188</v>
      </c>
      <c r="I212" s="3">
        <v>0</v>
      </c>
      <c r="J212" s="3">
        <v>0</v>
      </c>
      <c r="K212" s="3">
        <v>0</v>
      </c>
      <c r="L212" s="4">
        <v>6377188</v>
      </c>
      <c r="M212" s="3">
        <v>2011968</v>
      </c>
      <c r="N212" s="50">
        <v>573948</v>
      </c>
      <c r="O212" s="3">
        <v>0</v>
      </c>
      <c r="P212" s="3">
        <v>0</v>
      </c>
      <c r="Q212" s="4">
        <v>2585916</v>
      </c>
      <c r="R212" s="4">
        <v>3791272</v>
      </c>
    </row>
    <row r="213" spans="1:18" x14ac:dyDescent="0.2">
      <c r="A213" s="2" t="s">
        <v>848</v>
      </c>
      <c r="B213" s="1" t="s">
        <v>849</v>
      </c>
      <c r="C213" s="1" t="s">
        <v>548</v>
      </c>
      <c r="D213" s="1" t="s">
        <v>48</v>
      </c>
      <c r="E213" s="43">
        <v>44001</v>
      </c>
      <c r="F213" s="1" t="s">
        <v>482</v>
      </c>
      <c r="G213" s="44" t="s">
        <v>522</v>
      </c>
      <c r="H213" s="3">
        <v>7220598</v>
      </c>
      <c r="I213" s="3">
        <v>0</v>
      </c>
      <c r="J213" s="3">
        <v>0</v>
      </c>
      <c r="K213" s="3">
        <v>0</v>
      </c>
      <c r="L213" s="4">
        <v>7220598</v>
      </c>
      <c r="M213" s="3">
        <v>2280341</v>
      </c>
      <c r="N213" s="50">
        <v>649853</v>
      </c>
      <c r="O213" s="3">
        <v>0</v>
      </c>
      <c r="P213" s="3">
        <v>0</v>
      </c>
      <c r="Q213" s="4">
        <v>2930194</v>
      </c>
      <c r="R213" s="4">
        <v>4290404</v>
      </c>
    </row>
    <row r="214" spans="1:18" x14ac:dyDescent="0.2">
      <c r="A214" s="2" t="s">
        <v>850</v>
      </c>
      <c r="B214" s="1" t="s">
        <v>851</v>
      </c>
      <c r="C214" s="1" t="s">
        <v>548</v>
      </c>
      <c r="D214" s="1" t="s">
        <v>48</v>
      </c>
      <c r="E214" s="43">
        <v>44001</v>
      </c>
      <c r="F214" s="1" t="s">
        <v>482</v>
      </c>
      <c r="G214" s="44" t="s">
        <v>522</v>
      </c>
      <c r="H214" s="3">
        <v>7220598</v>
      </c>
      <c r="I214" s="3">
        <v>0</v>
      </c>
      <c r="J214" s="3">
        <v>0</v>
      </c>
      <c r="K214" s="3">
        <v>0</v>
      </c>
      <c r="L214" s="4">
        <v>7220598</v>
      </c>
      <c r="M214" s="3">
        <v>2280341</v>
      </c>
      <c r="N214" s="50">
        <v>649853</v>
      </c>
      <c r="O214" s="3">
        <v>0</v>
      </c>
      <c r="P214" s="3">
        <v>0</v>
      </c>
      <c r="Q214" s="4">
        <v>2930194</v>
      </c>
      <c r="R214" s="4">
        <v>4290404</v>
      </c>
    </row>
    <row r="215" spans="1:18" x14ac:dyDescent="0.2">
      <c r="A215" s="2" t="s">
        <v>852</v>
      </c>
      <c r="B215" s="1" t="s">
        <v>853</v>
      </c>
      <c r="C215" s="1" t="s">
        <v>548</v>
      </c>
      <c r="D215" s="1" t="s">
        <v>48</v>
      </c>
      <c r="E215" s="43">
        <v>44001</v>
      </c>
      <c r="F215" s="1" t="s">
        <v>482</v>
      </c>
      <c r="G215" s="44" t="s">
        <v>522</v>
      </c>
      <c r="H215" s="3">
        <v>12428263</v>
      </c>
      <c r="I215" s="3">
        <v>0</v>
      </c>
      <c r="J215" s="3">
        <v>0</v>
      </c>
      <c r="K215" s="3">
        <v>0</v>
      </c>
      <c r="L215" s="4">
        <v>12428263</v>
      </c>
      <c r="M215" s="3">
        <v>3937414</v>
      </c>
      <c r="N215" s="50">
        <v>1118544</v>
      </c>
      <c r="O215" s="3">
        <v>0</v>
      </c>
      <c r="P215" s="3">
        <v>0</v>
      </c>
      <c r="Q215" s="4">
        <v>5055958</v>
      </c>
      <c r="R215" s="4">
        <v>7372305</v>
      </c>
    </row>
    <row r="216" spans="1:18" x14ac:dyDescent="0.2">
      <c r="A216" s="2" t="s">
        <v>854</v>
      </c>
      <c r="B216" s="1" t="s">
        <v>855</v>
      </c>
      <c r="C216" s="1" t="s">
        <v>548</v>
      </c>
      <c r="D216" s="1" t="s">
        <v>48</v>
      </c>
      <c r="E216" s="43">
        <v>44001</v>
      </c>
      <c r="F216" s="1" t="s">
        <v>482</v>
      </c>
      <c r="G216" s="44" t="s">
        <v>522</v>
      </c>
      <c r="H216" s="3">
        <v>3906630</v>
      </c>
      <c r="I216" s="3">
        <v>0</v>
      </c>
      <c r="J216" s="3">
        <v>0</v>
      </c>
      <c r="K216" s="3">
        <v>0</v>
      </c>
      <c r="L216" s="4">
        <v>3906630</v>
      </c>
      <c r="M216" s="3">
        <v>1225856</v>
      </c>
      <c r="N216" s="50">
        <v>351595</v>
      </c>
      <c r="O216" s="3">
        <v>0</v>
      </c>
      <c r="P216" s="3">
        <v>0</v>
      </c>
      <c r="Q216" s="4">
        <v>1577451</v>
      </c>
      <c r="R216" s="4">
        <v>2329179</v>
      </c>
    </row>
    <row r="217" spans="1:18" x14ac:dyDescent="0.2">
      <c r="A217" s="2" t="s">
        <v>858</v>
      </c>
      <c r="B217" s="1" t="s">
        <v>859</v>
      </c>
      <c r="C217" s="1" t="s">
        <v>548</v>
      </c>
      <c r="D217" s="1" t="s">
        <v>48</v>
      </c>
      <c r="E217" s="43">
        <v>44014</v>
      </c>
      <c r="F217" s="1" t="s">
        <v>482</v>
      </c>
      <c r="G217" s="44" t="s">
        <v>522</v>
      </c>
      <c r="H217" s="3">
        <v>5564134</v>
      </c>
      <c r="I217" s="3">
        <v>0</v>
      </c>
      <c r="J217" s="3">
        <v>0</v>
      </c>
      <c r="K217" s="3">
        <v>0</v>
      </c>
      <c r="L217" s="4">
        <v>5564134</v>
      </c>
      <c r="M217" s="3">
        <v>1735705</v>
      </c>
      <c r="N217" s="50">
        <v>500772</v>
      </c>
      <c r="O217" s="3">
        <v>0</v>
      </c>
      <c r="P217" s="3">
        <v>0</v>
      </c>
      <c r="Q217" s="4">
        <v>2236477</v>
      </c>
      <c r="R217" s="4">
        <v>3327657</v>
      </c>
    </row>
    <row r="218" spans="1:18" x14ac:dyDescent="0.2">
      <c r="A218" s="2" t="s">
        <v>860</v>
      </c>
      <c r="B218" s="1" t="s">
        <v>861</v>
      </c>
      <c r="C218" s="1" t="s">
        <v>548</v>
      </c>
      <c r="D218" s="1" t="s">
        <v>48</v>
      </c>
      <c r="E218" s="43">
        <v>44014</v>
      </c>
      <c r="F218" s="1" t="s">
        <v>482</v>
      </c>
      <c r="G218" s="44" t="s">
        <v>522</v>
      </c>
      <c r="H218" s="3">
        <v>5564134</v>
      </c>
      <c r="I218" s="3">
        <v>0</v>
      </c>
      <c r="J218" s="3">
        <v>0</v>
      </c>
      <c r="K218" s="3">
        <v>0</v>
      </c>
      <c r="L218" s="4">
        <v>5564134</v>
      </c>
      <c r="M218" s="3">
        <v>1735705</v>
      </c>
      <c r="N218" s="50">
        <v>500772</v>
      </c>
      <c r="O218" s="3">
        <v>0</v>
      </c>
      <c r="P218" s="3">
        <v>0</v>
      </c>
      <c r="Q218" s="4">
        <v>2236477</v>
      </c>
      <c r="R218" s="4">
        <v>3327657</v>
      </c>
    </row>
    <row r="219" spans="1:18" x14ac:dyDescent="0.2">
      <c r="A219" s="2" t="s">
        <v>862</v>
      </c>
      <c r="B219" s="1" t="s">
        <v>863</v>
      </c>
      <c r="C219" s="1" t="s">
        <v>548</v>
      </c>
      <c r="D219" s="1" t="s">
        <v>48</v>
      </c>
      <c r="E219" s="43">
        <v>44014</v>
      </c>
      <c r="F219" s="1" t="s">
        <v>482</v>
      </c>
      <c r="G219" s="44" t="s">
        <v>522</v>
      </c>
      <c r="H219" s="3">
        <v>5564134</v>
      </c>
      <c r="I219" s="3">
        <v>0</v>
      </c>
      <c r="J219" s="3">
        <v>0</v>
      </c>
      <c r="K219" s="3">
        <v>0</v>
      </c>
      <c r="L219" s="4">
        <v>5564134</v>
      </c>
      <c r="M219" s="3">
        <v>1735705</v>
      </c>
      <c r="N219" s="50">
        <v>500772</v>
      </c>
      <c r="O219" s="3">
        <v>0</v>
      </c>
      <c r="P219" s="3">
        <v>0</v>
      </c>
      <c r="Q219" s="4">
        <v>2236477</v>
      </c>
      <c r="R219" s="4">
        <v>3327657</v>
      </c>
    </row>
    <row r="220" spans="1:18" x14ac:dyDescent="0.2">
      <c r="A220" s="2" t="s">
        <v>864</v>
      </c>
      <c r="B220" s="1" t="s">
        <v>865</v>
      </c>
      <c r="C220" s="1" t="s">
        <v>548</v>
      </c>
      <c r="D220" s="1" t="s">
        <v>48</v>
      </c>
      <c r="E220" s="43">
        <v>44014</v>
      </c>
      <c r="F220" s="1" t="s">
        <v>482</v>
      </c>
      <c r="G220" s="44" t="s">
        <v>522</v>
      </c>
      <c r="H220" s="3">
        <v>5564134</v>
      </c>
      <c r="I220" s="3">
        <v>0</v>
      </c>
      <c r="J220" s="3">
        <v>0</v>
      </c>
      <c r="K220" s="3">
        <v>0</v>
      </c>
      <c r="L220" s="4">
        <v>5564134</v>
      </c>
      <c r="M220" s="3">
        <v>1735705</v>
      </c>
      <c r="N220" s="50">
        <v>500772</v>
      </c>
      <c r="O220" s="3">
        <v>0</v>
      </c>
      <c r="P220" s="3">
        <v>0</v>
      </c>
      <c r="Q220" s="4">
        <v>2236477</v>
      </c>
      <c r="R220" s="4">
        <v>3327657</v>
      </c>
    </row>
    <row r="221" spans="1:18" x14ac:dyDescent="0.2">
      <c r="A221" s="2" t="s">
        <v>866</v>
      </c>
      <c r="B221" s="1" t="s">
        <v>867</v>
      </c>
      <c r="C221" s="1" t="s">
        <v>548</v>
      </c>
      <c r="D221" s="1" t="s">
        <v>48</v>
      </c>
      <c r="E221" s="43">
        <v>44014</v>
      </c>
      <c r="F221" s="1" t="s">
        <v>482</v>
      </c>
      <c r="G221" s="44" t="s">
        <v>522</v>
      </c>
      <c r="H221" s="3">
        <v>5564134</v>
      </c>
      <c r="I221" s="3">
        <v>0</v>
      </c>
      <c r="J221" s="3">
        <v>0</v>
      </c>
      <c r="K221" s="3">
        <v>0</v>
      </c>
      <c r="L221" s="4">
        <v>5564134</v>
      </c>
      <c r="M221" s="3">
        <v>1735705</v>
      </c>
      <c r="N221" s="50">
        <v>500772</v>
      </c>
      <c r="O221" s="3">
        <v>0</v>
      </c>
      <c r="P221" s="3">
        <v>0</v>
      </c>
      <c r="Q221" s="4">
        <v>2236477</v>
      </c>
      <c r="R221" s="4">
        <v>3327657</v>
      </c>
    </row>
    <row r="222" spans="1:18" x14ac:dyDescent="0.2">
      <c r="A222" s="2" t="s">
        <v>868</v>
      </c>
      <c r="B222" s="1" t="s">
        <v>869</v>
      </c>
      <c r="C222" s="1" t="s">
        <v>548</v>
      </c>
      <c r="D222" s="1" t="s">
        <v>48</v>
      </c>
      <c r="E222" s="43">
        <v>44014</v>
      </c>
      <c r="F222" s="1" t="s">
        <v>482</v>
      </c>
      <c r="G222" s="44" t="s">
        <v>522</v>
      </c>
      <c r="H222" s="3">
        <v>8700849</v>
      </c>
      <c r="I222" s="3">
        <v>0</v>
      </c>
      <c r="J222" s="3">
        <v>0</v>
      </c>
      <c r="K222" s="3">
        <v>0</v>
      </c>
      <c r="L222" s="4">
        <v>8700849</v>
      </c>
      <c r="M222" s="3">
        <v>2723782</v>
      </c>
      <c r="N222" s="50">
        <v>783077</v>
      </c>
      <c r="O222" s="3">
        <v>0</v>
      </c>
      <c r="P222" s="3">
        <v>0</v>
      </c>
      <c r="Q222" s="4">
        <v>3506859</v>
      </c>
      <c r="R222" s="4">
        <v>5193990</v>
      </c>
    </row>
    <row r="223" spans="1:18" x14ac:dyDescent="0.2">
      <c r="A223" s="2" t="s">
        <v>870</v>
      </c>
      <c r="B223" s="1" t="s">
        <v>871</v>
      </c>
      <c r="C223" s="1" t="s">
        <v>548</v>
      </c>
      <c r="D223" s="1" t="s">
        <v>48</v>
      </c>
      <c r="E223" s="43">
        <v>44014</v>
      </c>
      <c r="F223" s="1" t="s">
        <v>482</v>
      </c>
      <c r="G223" s="44" t="s">
        <v>522</v>
      </c>
      <c r="H223" s="3">
        <v>8700849</v>
      </c>
      <c r="I223" s="3">
        <v>0</v>
      </c>
      <c r="J223" s="3">
        <v>0</v>
      </c>
      <c r="K223" s="3">
        <v>0</v>
      </c>
      <c r="L223" s="4">
        <v>8700849</v>
      </c>
      <c r="M223" s="3">
        <v>2723782</v>
      </c>
      <c r="N223" s="50">
        <v>783077</v>
      </c>
      <c r="O223" s="3">
        <v>0</v>
      </c>
      <c r="P223" s="3">
        <v>0</v>
      </c>
      <c r="Q223" s="4">
        <v>3506859</v>
      </c>
      <c r="R223" s="4">
        <v>5193990</v>
      </c>
    </row>
    <row r="224" spans="1:18" x14ac:dyDescent="0.2">
      <c r="A224" s="2" t="s">
        <v>872</v>
      </c>
      <c r="B224" s="1" t="s">
        <v>873</v>
      </c>
      <c r="C224" s="1" t="s">
        <v>548</v>
      </c>
      <c r="D224" s="1" t="s">
        <v>48</v>
      </c>
      <c r="E224" s="43">
        <v>44014</v>
      </c>
      <c r="F224" s="1" t="s">
        <v>482</v>
      </c>
      <c r="G224" s="44" t="s">
        <v>522</v>
      </c>
      <c r="H224" s="3">
        <v>8700849</v>
      </c>
      <c r="I224" s="3">
        <v>0</v>
      </c>
      <c r="J224" s="3">
        <v>0</v>
      </c>
      <c r="K224" s="3">
        <v>0</v>
      </c>
      <c r="L224" s="4">
        <v>8700849</v>
      </c>
      <c r="M224" s="3">
        <v>2723782</v>
      </c>
      <c r="N224" s="50">
        <v>783077</v>
      </c>
      <c r="O224" s="3">
        <v>0</v>
      </c>
      <c r="P224" s="3">
        <v>0</v>
      </c>
      <c r="Q224" s="4">
        <v>3506859</v>
      </c>
      <c r="R224" s="4">
        <v>5193990</v>
      </c>
    </row>
    <row r="225" spans="1:18" x14ac:dyDescent="0.2">
      <c r="A225" s="2" t="s">
        <v>874</v>
      </c>
      <c r="B225" s="1" t="s">
        <v>875</v>
      </c>
      <c r="C225" s="1" t="s">
        <v>548</v>
      </c>
      <c r="D225" s="1" t="s">
        <v>48</v>
      </c>
      <c r="E225" s="43">
        <v>44014</v>
      </c>
      <c r="F225" s="1" t="s">
        <v>482</v>
      </c>
      <c r="G225" s="44" t="s">
        <v>522</v>
      </c>
      <c r="H225" s="3">
        <v>8700849</v>
      </c>
      <c r="I225" s="3">
        <v>0</v>
      </c>
      <c r="J225" s="3">
        <v>0</v>
      </c>
      <c r="K225" s="3">
        <v>0</v>
      </c>
      <c r="L225" s="4">
        <v>8700849</v>
      </c>
      <c r="M225" s="3">
        <v>2723782</v>
      </c>
      <c r="N225" s="50">
        <v>783077</v>
      </c>
      <c r="O225" s="3">
        <v>0</v>
      </c>
      <c r="P225" s="3">
        <v>0</v>
      </c>
      <c r="Q225" s="4">
        <v>3506859</v>
      </c>
      <c r="R225" s="4">
        <v>5193990</v>
      </c>
    </row>
    <row r="226" spans="1:18" x14ac:dyDescent="0.2">
      <c r="A226" s="2" t="s">
        <v>876</v>
      </c>
      <c r="B226" s="1" t="s">
        <v>877</v>
      </c>
      <c r="C226" s="1" t="s">
        <v>548</v>
      </c>
      <c r="D226" s="1" t="s">
        <v>48</v>
      </c>
      <c r="E226" s="43">
        <v>44014</v>
      </c>
      <c r="F226" s="1" t="s">
        <v>482</v>
      </c>
      <c r="G226" s="44" t="s">
        <v>522</v>
      </c>
      <c r="H226" s="3">
        <v>8700849</v>
      </c>
      <c r="I226" s="3">
        <v>0</v>
      </c>
      <c r="J226" s="3">
        <v>0</v>
      </c>
      <c r="K226" s="3">
        <v>0</v>
      </c>
      <c r="L226" s="4">
        <v>8700849</v>
      </c>
      <c r="M226" s="3">
        <v>2723782</v>
      </c>
      <c r="N226" s="50">
        <v>783077</v>
      </c>
      <c r="O226" s="3">
        <v>0</v>
      </c>
      <c r="P226" s="3">
        <v>0</v>
      </c>
      <c r="Q226" s="4">
        <v>3506859</v>
      </c>
      <c r="R226" s="4">
        <v>5193990</v>
      </c>
    </row>
    <row r="227" spans="1:18" x14ac:dyDescent="0.2">
      <c r="A227" s="2" t="s">
        <v>878</v>
      </c>
      <c r="B227" s="1" t="s">
        <v>879</v>
      </c>
      <c r="C227" s="1" t="s">
        <v>548</v>
      </c>
      <c r="D227" s="1" t="s">
        <v>48</v>
      </c>
      <c r="E227" s="43">
        <v>44014</v>
      </c>
      <c r="F227" s="1" t="s">
        <v>482</v>
      </c>
      <c r="G227" s="44" t="s">
        <v>522</v>
      </c>
      <c r="H227" s="3">
        <v>12457254</v>
      </c>
      <c r="I227" s="3">
        <v>0</v>
      </c>
      <c r="J227" s="3">
        <v>0</v>
      </c>
      <c r="K227" s="3">
        <v>0</v>
      </c>
      <c r="L227" s="4">
        <v>12457254</v>
      </c>
      <c r="M227" s="3">
        <v>3907044</v>
      </c>
      <c r="N227" s="50">
        <v>1121154</v>
      </c>
      <c r="O227" s="3">
        <v>0</v>
      </c>
      <c r="P227" s="3">
        <v>0</v>
      </c>
      <c r="Q227" s="4">
        <v>5028198</v>
      </c>
      <c r="R227" s="4">
        <v>7429056</v>
      </c>
    </row>
    <row r="228" spans="1:18" x14ac:dyDescent="0.2">
      <c r="A228" s="2" t="s">
        <v>880</v>
      </c>
      <c r="B228" s="1" t="s">
        <v>881</v>
      </c>
      <c r="C228" s="1" t="s">
        <v>548</v>
      </c>
      <c r="D228" s="1" t="s">
        <v>48</v>
      </c>
      <c r="E228" s="43">
        <v>44014</v>
      </c>
      <c r="F228" s="1" t="s">
        <v>482</v>
      </c>
      <c r="G228" s="44" t="s">
        <v>522</v>
      </c>
      <c r="H228" s="3">
        <v>12457254</v>
      </c>
      <c r="I228" s="3">
        <v>0</v>
      </c>
      <c r="J228" s="3">
        <v>0</v>
      </c>
      <c r="K228" s="3">
        <v>0</v>
      </c>
      <c r="L228" s="4">
        <v>12457254</v>
      </c>
      <c r="M228" s="3">
        <v>3907044</v>
      </c>
      <c r="N228" s="50">
        <v>1121154</v>
      </c>
      <c r="O228" s="3">
        <v>0</v>
      </c>
      <c r="P228" s="3">
        <v>0</v>
      </c>
      <c r="Q228" s="4">
        <v>5028198</v>
      </c>
      <c r="R228" s="4">
        <v>7429056</v>
      </c>
    </row>
    <row r="229" spans="1:18" x14ac:dyDescent="0.2">
      <c r="A229" s="2" t="s">
        <v>814</v>
      </c>
      <c r="B229" s="1" t="s">
        <v>813</v>
      </c>
      <c r="C229" s="1" t="s">
        <v>562</v>
      </c>
      <c r="D229" s="1" t="s">
        <v>40</v>
      </c>
      <c r="E229" s="43">
        <v>44019</v>
      </c>
      <c r="F229" s="1" t="s">
        <v>482</v>
      </c>
      <c r="G229" s="44" t="s">
        <v>563</v>
      </c>
      <c r="H229" s="3">
        <v>1863847</v>
      </c>
      <c r="I229" s="3">
        <v>0</v>
      </c>
      <c r="J229" s="3">
        <v>0</v>
      </c>
      <c r="K229" s="3">
        <v>0</v>
      </c>
      <c r="L229" s="4">
        <v>1863847</v>
      </c>
      <c r="M229" s="3">
        <v>1212865</v>
      </c>
      <c r="N229" s="50">
        <v>372767</v>
      </c>
      <c r="O229" s="3">
        <v>0</v>
      </c>
      <c r="P229" s="3">
        <v>0</v>
      </c>
      <c r="Q229" s="4">
        <v>1585632</v>
      </c>
      <c r="R229" s="4">
        <v>278215</v>
      </c>
    </row>
    <row r="230" spans="1:18" x14ac:dyDescent="0.2">
      <c r="A230" s="2" t="s">
        <v>817</v>
      </c>
      <c r="B230" s="1" t="s">
        <v>813</v>
      </c>
      <c r="C230" s="1" t="s">
        <v>562</v>
      </c>
      <c r="D230" s="1" t="s">
        <v>40</v>
      </c>
      <c r="E230" s="43">
        <v>44032</v>
      </c>
      <c r="F230" s="1" t="s">
        <v>482</v>
      </c>
      <c r="G230" s="44" t="s">
        <v>563</v>
      </c>
      <c r="H230" s="3">
        <v>2551521</v>
      </c>
      <c r="I230" s="3">
        <v>0</v>
      </c>
      <c r="J230" s="3">
        <v>0</v>
      </c>
      <c r="K230" s="3">
        <v>0</v>
      </c>
      <c r="L230" s="4">
        <v>2551521</v>
      </c>
      <c r="M230" s="3">
        <v>1675476</v>
      </c>
      <c r="N230" s="50">
        <v>510300</v>
      </c>
      <c r="O230" s="3">
        <v>0</v>
      </c>
      <c r="P230" s="3">
        <v>0</v>
      </c>
      <c r="Q230" s="4">
        <v>2185776</v>
      </c>
      <c r="R230" s="4">
        <v>365745</v>
      </c>
    </row>
    <row r="231" spans="1:18" x14ac:dyDescent="0.2">
      <c r="A231" s="2" t="s">
        <v>815</v>
      </c>
      <c r="B231" s="1" t="s">
        <v>813</v>
      </c>
      <c r="C231" s="1" t="s">
        <v>562</v>
      </c>
      <c r="D231" s="1" t="s">
        <v>40</v>
      </c>
      <c r="E231" s="43">
        <v>44036</v>
      </c>
      <c r="F231" s="1" t="s">
        <v>482</v>
      </c>
      <c r="G231" s="44" t="s">
        <v>563</v>
      </c>
      <c r="H231" s="3">
        <v>2518221</v>
      </c>
      <c r="I231" s="3">
        <v>0</v>
      </c>
      <c r="J231" s="3">
        <v>0</v>
      </c>
      <c r="K231" s="3">
        <v>0</v>
      </c>
      <c r="L231" s="4">
        <v>2518221</v>
      </c>
      <c r="M231" s="3">
        <v>1647357</v>
      </c>
      <c r="N231" s="50">
        <v>503640</v>
      </c>
      <c r="O231" s="3">
        <v>0</v>
      </c>
      <c r="P231" s="3">
        <v>0</v>
      </c>
      <c r="Q231" s="4">
        <v>2150997</v>
      </c>
      <c r="R231" s="4">
        <v>367224</v>
      </c>
    </row>
    <row r="232" spans="1:18" x14ac:dyDescent="0.2">
      <c r="A232" s="2" t="s">
        <v>882</v>
      </c>
      <c r="B232" s="1" t="s">
        <v>883</v>
      </c>
      <c r="C232" s="1" t="s">
        <v>548</v>
      </c>
      <c r="D232" s="1" t="s">
        <v>48</v>
      </c>
      <c r="E232" s="43">
        <v>44048</v>
      </c>
      <c r="F232" s="1" t="s">
        <v>482</v>
      </c>
      <c r="G232" s="44" t="s">
        <v>522</v>
      </c>
      <c r="H232" s="3">
        <v>962312</v>
      </c>
      <c r="I232" s="3">
        <v>0</v>
      </c>
      <c r="J232" s="3">
        <v>0</v>
      </c>
      <c r="K232" s="3">
        <v>0</v>
      </c>
      <c r="L232" s="4">
        <v>962312</v>
      </c>
      <c r="M232" s="3">
        <v>278727</v>
      </c>
      <c r="N232" s="50">
        <v>86610</v>
      </c>
      <c r="O232" s="3">
        <v>0</v>
      </c>
      <c r="P232" s="3">
        <v>0</v>
      </c>
      <c r="Q232" s="4">
        <v>365337</v>
      </c>
      <c r="R232" s="4">
        <v>596975</v>
      </c>
    </row>
    <row r="233" spans="1:18" x14ac:dyDescent="0.2">
      <c r="A233" s="2" t="s">
        <v>884</v>
      </c>
      <c r="B233" s="1" t="s">
        <v>883</v>
      </c>
      <c r="C233" s="1" t="s">
        <v>548</v>
      </c>
      <c r="D233" s="1" t="s">
        <v>48</v>
      </c>
      <c r="E233" s="43">
        <v>44048</v>
      </c>
      <c r="F233" s="1" t="s">
        <v>482</v>
      </c>
      <c r="G233" s="44" t="s">
        <v>522</v>
      </c>
      <c r="H233" s="3">
        <v>962312</v>
      </c>
      <c r="I233" s="3">
        <v>0</v>
      </c>
      <c r="J233" s="3">
        <v>0</v>
      </c>
      <c r="K233" s="3">
        <v>0</v>
      </c>
      <c r="L233" s="4">
        <v>962312</v>
      </c>
      <c r="M233" s="3">
        <v>278727</v>
      </c>
      <c r="N233" s="50">
        <v>86610</v>
      </c>
      <c r="O233" s="3">
        <v>0</v>
      </c>
      <c r="P233" s="3">
        <v>0</v>
      </c>
      <c r="Q233" s="4">
        <v>365337</v>
      </c>
      <c r="R233" s="4">
        <v>596975</v>
      </c>
    </row>
    <row r="234" spans="1:18" x14ac:dyDescent="0.2">
      <c r="A234" s="2" t="s">
        <v>885</v>
      </c>
      <c r="B234" s="1" t="s">
        <v>886</v>
      </c>
      <c r="C234" s="1" t="s">
        <v>548</v>
      </c>
      <c r="D234" s="1" t="s">
        <v>48</v>
      </c>
      <c r="E234" s="43">
        <v>44048</v>
      </c>
      <c r="F234" s="1" t="s">
        <v>482</v>
      </c>
      <c r="G234" s="44" t="s">
        <v>522</v>
      </c>
      <c r="H234" s="3">
        <v>941257</v>
      </c>
      <c r="I234" s="3">
        <v>0</v>
      </c>
      <c r="J234" s="3">
        <v>0</v>
      </c>
      <c r="K234" s="3">
        <v>0</v>
      </c>
      <c r="L234" s="4">
        <v>941257</v>
      </c>
      <c r="M234" s="3">
        <v>272272</v>
      </c>
      <c r="N234" s="50">
        <v>84713</v>
      </c>
      <c r="O234" s="3">
        <v>0</v>
      </c>
      <c r="P234" s="3">
        <v>0</v>
      </c>
      <c r="Q234" s="4">
        <v>356985</v>
      </c>
      <c r="R234" s="4">
        <v>584272</v>
      </c>
    </row>
    <row r="235" spans="1:18" x14ac:dyDescent="0.2">
      <c r="A235" s="2" t="s">
        <v>887</v>
      </c>
      <c r="B235" s="1" t="s">
        <v>886</v>
      </c>
      <c r="C235" s="1" t="s">
        <v>548</v>
      </c>
      <c r="D235" s="1" t="s">
        <v>48</v>
      </c>
      <c r="E235" s="43">
        <v>44048</v>
      </c>
      <c r="F235" s="1" t="s">
        <v>482</v>
      </c>
      <c r="G235" s="44" t="s">
        <v>522</v>
      </c>
      <c r="H235" s="3">
        <v>941257</v>
      </c>
      <c r="I235" s="3">
        <v>0</v>
      </c>
      <c r="J235" s="3">
        <v>0</v>
      </c>
      <c r="K235" s="3">
        <v>0</v>
      </c>
      <c r="L235" s="4">
        <v>941257</v>
      </c>
      <c r="M235" s="3">
        <v>272272</v>
      </c>
      <c r="N235" s="50">
        <v>84713</v>
      </c>
      <c r="O235" s="3">
        <v>0</v>
      </c>
      <c r="P235" s="3">
        <v>0</v>
      </c>
      <c r="Q235" s="4">
        <v>356985</v>
      </c>
      <c r="R235" s="4">
        <v>584272</v>
      </c>
    </row>
    <row r="236" spans="1:18" x14ac:dyDescent="0.2">
      <c r="A236" s="2" t="s">
        <v>888</v>
      </c>
      <c r="B236" s="1" t="s">
        <v>886</v>
      </c>
      <c r="C236" s="1" t="s">
        <v>548</v>
      </c>
      <c r="D236" s="1" t="s">
        <v>48</v>
      </c>
      <c r="E236" s="43">
        <v>44048</v>
      </c>
      <c r="F236" s="1" t="s">
        <v>482</v>
      </c>
      <c r="G236" s="44" t="s">
        <v>522</v>
      </c>
      <c r="H236" s="3">
        <v>941257</v>
      </c>
      <c r="I236" s="3">
        <v>0</v>
      </c>
      <c r="J236" s="3">
        <v>0</v>
      </c>
      <c r="K236" s="3">
        <v>0</v>
      </c>
      <c r="L236" s="4">
        <v>941257</v>
      </c>
      <c r="M236" s="3">
        <v>272272</v>
      </c>
      <c r="N236" s="50">
        <v>84713</v>
      </c>
      <c r="O236" s="3">
        <v>0</v>
      </c>
      <c r="P236" s="3">
        <v>0</v>
      </c>
      <c r="Q236" s="4">
        <v>356985</v>
      </c>
      <c r="R236" s="4">
        <v>584272</v>
      </c>
    </row>
    <row r="237" spans="1:18" x14ac:dyDescent="0.2">
      <c r="A237" s="2" t="s">
        <v>889</v>
      </c>
      <c r="B237" s="1" t="s">
        <v>886</v>
      </c>
      <c r="C237" s="1" t="s">
        <v>548</v>
      </c>
      <c r="D237" s="1" t="s">
        <v>48</v>
      </c>
      <c r="E237" s="43">
        <v>44048</v>
      </c>
      <c r="F237" s="1" t="s">
        <v>482</v>
      </c>
      <c r="G237" s="44" t="s">
        <v>522</v>
      </c>
      <c r="H237" s="3">
        <v>941257</v>
      </c>
      <c r="I237" s="3">
        <v>0</v>
      </c>
      <c r="J237" s="3">
        <v>0</v>
      </c>
      <c r="K237" s="3">
        <v>0</v>
      </c>
      <c r="L237" s="4">
        <v>941257</v>
      </c>
      <c r="M237" s="3">
        <v>272272</v>
      </c>
      <c r="N237" s="50">
        <v>84713</v>
      </c>
      <c r="O237" s="3">
        <v>0</v>
      </c>
      <c r="P237" s="3">
        <v>0</v>
      </c>
      <c r="Q237" s="4">
        <v>356985</v>
      </c>
      <c r="R237" s="4">
        <v>584272</v>
      </c>
    </row>
    <row r="238" spans="1:18" x14ac:dyDescent="0.2">
      <c r="A238" s="2" t="s">
        <v>890</v>
      </c>
      <c r="B238" s="1" t="s">
        <v>886</v>
      </c>
      <c r="C238" s="1" t="s">
        <v>548</v>
      </c>
      <c r="D238" s="1" t="s">
        <v>48</v>
      </c>
      <c r="E238" s="43">
        <v>44048</v>
      </c>
      <c r="F238" s="1" t="s">
        <v>482</v>
      </c>
      <c r="G238" s="44" t="s">
        <v>522</v>
      </c>
      <c r="H238" s="3">
        <v>941257</v>
      </c>
      <c r="I238" s="3">
        <v>0</v>
      </c>
      <c r="J238" s="3">
        <v>0</v>
      </c>
      <c r="K238" s="3">
        <v>0</v>
      </c>
      <c r="L238" s="4">
        <v>941257</v>
      </c>
      <c r="M238" s="3">
        <v>272272</v>
      </c>
      <c r="N238" s="50">
        <v>84713</v>
      </c>
      <c r="O238" s="3">
        <v>0</v>
      </c>
      <c r="P238" s="3">
        <v>0</v>
      </c>
      <c r="Q238" s="4">
        <v>356985</v>
      </c>
      <c r="R238" s="4">
        <v>584272</v>
      </c>
    </row>
    <row r="239" spans="1:18" x14ac:dyDescent="0.2">
      <c r="A239" s="2" t="s">
        <v>891</v>
      </c>
      <c r="B239" s="1" t="s">
        <v>886</v>
      </c>
      <c r="C239" s="1" t="s">
        <v>548</v>
      </c>
      <c r="D239" s="1" t="s">
        <v>48</v>
      </c>
      <c r="E239" s="43">
        <v>44048</v>
      </c>
      <c r="F239" s="1" t="s">
        <v>482</v>
      </c>
      <c r="G239" s="44" t="s">
        <v>522</v>
      </c>
      <c r="H239" s="3">
        <v>941257</v>
      </c>
      <c r="I239" s="3">
        <v>0</v>
      </c>
      <c r="J239" s="3">
        <v>0</v>
      </c>
      <c r="K239" s="3">
        <v>0</v>
      </c>
      <c r="L239" s="4">
        <v>941257</v>
      </c>
      <c r="M239" s="3">
        <v>272272</v>
      </c>
      <c r="N239" s="50">
        <v>84713</v>
      </c>
      <c r="O239" s="3">
        <v>0</v>
      </c>
      <c r="P239" s="3">
        <v>0</v>
      </c>
      <c r="Q239" s="4">
        <v>356985</v>
      </c>
      <c r="R239" s="4">
        <v>584272</v>
      </c>
    </row>
    <row r="240" spans="1:18" x14ac:dyDescent="0.2">
      <c r="A240" s="2" t="s">
        <v>892</v>
      </c>
      <c r="B240" s="1" t="s">
        <v>886</v>
      </c>
      <c r="C240" s="1" t="s">
        <v>548</v>
      </c>
      <c r="D240" s="1" t="s">
        <v>48</v>
      </c>
      <c r="E240" s="43">
        <v>44048</v>
      </c>
      <c r="F240" s="1" t="s">
        <v>482</v>
      </c>
      <c r="G240" s="44" t="s">
        <v>522</v>
      </c>
      <c r="H240" s="3">
        <v>941257</v>
      </c>
      <c r="I240" s="3">
        <v>0</v>
      </c>
      <c r="J240" s="3">
        <v>0</v>
      </c>
      <c r="K240" s="3">
        <v>0</v>
      </c>
      <c r="L240" s="4">
        <v>941257</v>
      </c>
      <c r="M240" s="3">
        <v>272272</v>
      </c>
      <c r="N240" s="50">
        <v>84713</v>
      </c>
      <c r="O240" s="3">
        <v>0</v>
      </c>
      <c r="P240" s="3">
        <v>0</v>
      </c>
      <c r="Q240" s="4">
        <v>356985</v>
      </c>
      <c r="R240" s="4">
        <v>584272</v>
      </c>
    </row>
    <row r="241" spans="1:18" x14ac:dyDescent="0.2">
      <c r="A241" s="2" t="s">
        <v>893</v>
      </c>
      <c r="B241" s="1" t="s">
        <v>894</v>
      </c>
      <c r="C241" s="1" t="s">
        <v>548</v>
      </c>
      <c r="D241" s="1" t="s">
        <v>48</v>
      </c>
      <c r="E241" s="43">
        <v>44048</v>
      </c>
      <c r="F241" s="1" t="s">
        <v>482</v>
      </c>
      <c r="G241" s="44" t="s">
        <v>522</v>
      </c>
      <c r="H241" s="3">
        <v>941257</v>
      </c>
      <c r="I241" s="3">
        <v>0</v>
      </c>
      <c r="J241" s="3">
        <v>0</v>
      </c>
      <c r="K241" s="3">
        <v>0</v>
      </c>
      <c r="L241" s="4">
        <v>941257</v>
      </c>
      <c r="M241" s="3">
        <v>272272</v>
      </c>
      <c r="N241" s="50">
        <v>84713</v>
      </c>
      <c r="O241" s="3">
        <v>0</v>
      </c>
      <c r="P241" s="3">
        <v>0</v>
      </c>
      <c r="Q241" s="4">
        <v>356985</v>
      </c>
      <c r="R241" s="4">
        <v>584272</v>
      </c>
    </row>
    <row r="242" spans="1:18" x14ac:dyDescent="0.2">
      <c r="A242" s="2" t="s">
        <v>895</v>
      </c>
      <c r="B242" s="1" t="s">
        <v>896</v>
      </c>
      <c r="C242" s="1" t="s">
        <v>548</v>
      </c>
      <c r="D242" s="1" t="s">
        <v>48</v>
      </c>
      <c r="E242" s="43">
        <v>44048</v>
      </c>
      <c r="F242" s="1" t="s">
        <v>482</v>
      </c>
      <c r="G242" s="44" t="s">
        <v>522</v>
      </c>
      <c r="H242" s="3">
        <v>1118181</v>
      </c>
      <c r="I242" s="3">
        <v>0</v>
      </c>
      <c r="J242" s="3">
        <v>0</v>
      </c>
      <c r="K242" s="3">
        <v>0</v>
      </c>
      <c r="L242" s="4">
        <v>1118181</v>
      </c>
      <c r="M242" s="3">
        <v>326513</v>
      </c>
      <c r="N242" s="50">
        <v>100638</v>
      </c>
      <c r="O242" s="3">
        <v>0</v>
      </c>
      <c r="P242" s="3">
        <v>0</v>
      </c>
      <c r="Q242" s="4">
        <v>427151</v>
      </c>
      <c r="R242" s="4">
        <v>691030</v>
      </c>
    </row>
    <row r="243" spans="1:18" x14ac:dyDescent="0.2">
      <c r="A243" s="2" t="s">
        <v>897</v>
      </c>
      <c r="B243" s="1" t="s">
        <v>896</v>
      </c>
      <c r="C243" s="1" t="s">
        <v>548</v>
      </c>
      <c r="D243" s="1" t="s">
        <v>48</v>
      </c>
      <c r="E243" s="43">
        <v>44048</v>
      </c>
      <c r="F243" s="1" t="s">
        <v>482</v>
      </c>
      <c r="G243" s="44" t="s">
        <v>522</v>
      </c>
      <c r="H243" s="3">
        <v>1118181</v>
      </c>
      <c r="I243" s="3">
        <v>0</v>
      </c>
      <c r="J243" s="3">
        <v>0</v>
      </c>
      <c r="K243" s="3">
        <v>0</v>
      </c>
      <c r="L243" s="4">
        <v>1118181</v>
      </c>
      <c r="M243" s="3">
        <v>326513</v>
      </c>
      <c r="N243" s="50">
        <v>100638</v>
      </c>
      <c r="O243" s="3">
        <v>0</v>
      </c>
      <c r="P243" s="3">
        <v>0</v>
      </c>
      <c r="Q243" s="4">
        <v>427151</v>
      </c>
      <c r="R243" s="4">
        <v>691030</v>
      </c>
    </row>
    <row r="244" spans="1:18" x14ac:dyDescent="0.2">
      <c r="A244" s="2" t="s">
        <v>898</v>
      </c>
      <c r="B244" s="1" t="s">
        <v>896</v>
      </c>
      <c r="C244" s="1" t="s">
        <v>548</v>
      </c>
      <c r="D244" s="1" t="s">
        <v>48</v>
      </c>
      <c r="E244" s="43">
        <v>44048</v>
      </c>
      <c r="F244" s="1" t="s">
        <v>482</v>
      </c>
      <c r="G244" s="44" t="s">
        <v>522</v>
      </c>
      <c r="H244" s="3">
        <v>1118181</v>
      </c>
      <c r="I244" s="3">
        <v>0</v>
      </c>
      <c r="J244" s="3">
        <v>0</v>
      </c>
      <c r="K244" s="3">
        <v>0</v>
      </c>
      <c r="L244" s="4">
        <v>1118181</v>
      </c>
      <c r="M244" s="3">
        <v>326513</v>
      </c>
      <c r="N244" s="50">
        <v>100638</v>
      </c>
      <c r="O244" s="3">
        <v>0</v>
      </c>
      <c r="P244" s="3">
        <v>0</v>
      </c>
      <c r="Q244" s="4">
        <v>427151</v>
      </c>
      <c r="R244" s="4">
        <v>691030</v>
      </c>
    </row>
    <row r="245" spans="1:18" x14ac:dyDescent="0.2">
      <c r="A245" s="2" t="s">
        <v>899</v>
      </c>
      <c r="B245" s="1" t="s">
        <v>896</v>
      </c>
      <c r="C245" s="1" t="s">
        <v>548</v>
      </c>
      <c r="D245" s="1" t="s">
        <v>48</v>
      </c>
      <c r="E245" s="43">
        <v>44048</v>
      </c>
      <c r="F245" s="1" t="s">
        <v>482</v>
      </c>
      <c r="G245" s="44" t="s">
        <v>522</v>
      </c>
      <c r="H245" s="3">
        <v>1118181</v>
      </c>
      <c r="I245" s="3">
        <v>0</v>
      </c>
      <c r="J245" s="3">
        <v>0</v>
      </c>
      <c r="K245" s="3">
        <v>0</v>
      </c>
      <c r="L245" s="4">
        <v>1118181</v>
      </c>
      <c r="M245" s="3">
        <v>326513</v>
      </c>
      <c r="N245" s="50">
        <v>100638</v>
      </c>
      <c r="O245" s="3">
        <v>0</v>
      </c>
      <c r="P245" s="3">
        <v>0</v>
      </c>
      <c r="Q245" s="4">
        <v>427151</v>
      </c>
      <c r="R245" s="4">
        <v>691030</v>
      </c>
    </row>
    <row r="246" spans="1:18" x14ac:dyDescent="0.2">
      <c r="A246" s="2" t="s">
        <v>900</v>
      </c>
      <c r="B246" s="1" t="s">
        <v>896</v>
      </c>
      <c r="C246" s="1" t="s">
        <v>548</v>
      </c>
      <c r="D246" s="1" t="s">
        <v>48</v>
      </c>
      <c r="E246" s="43">
        <v>44048</v>
      </c>
      <c r="F246" s="1" t="s">
        <v>482</v>
      </c>
      <c r="G246" s="44" t="s">
        <v>522</v>
      </c>
      <c r="H246" s="3">
        <v>1118181</v>
      </c>
      <c r="I246" s="3">
        <v>0</v>
      </c>
      <c r="J246" s="3">
        <v>0</v>
      </c>
      <c r="K246" s="3">
        <v>0</v>
      </c>
      <c r="L246" s="4">
        <v>1118181</v>
      </c>
      <c r="M246" s="3">
        <v>326513</v>
      </c>
      <c r="N246" s="50">
        <v>100638</v>
      </c>
      <c r="O246" s="3">
        <v>0</v>
      </c>
      <c r="P246" s="3">
        <v>0</v>
      </c>
      <c r="Q246" s="4">
        <v>427151</v>
      </c>
      <c r="R246" s="4">
        <v>691030</v>
      </c>
    </row>
    <row r="247" spans="1:18" x14ac:dyDescent="0.2">
      <c r="A247" s="2" t="s">
        <v>901</v>
      </c>
      <c r="B247" s="1" t="s">
        <v>896</v>
      </c>
      <c r="C247" s="1" t="s">
        <v>548</v>
      </c>
      <c r="D247" s="1" t="s">
        <v>48</v>
      </c>
      <c r="E247" s="43">
        <v>44048</v>
      </c>
      <c r="F247" s="1" t="s">
        <v>482</v>
      </c>
      <c r="G247" s="44" t="s">
        <v>522</v>
      </c>
      <c r="H247" s="3">
        <v>1118181</v>
      </c>
      <c r="I247" s="3">
        <v>0</v>
      </c>
      <c r="J247" s="3">
        <v>0</v>
      </c>
      <c r="K247" s="3">
        <v>0</v>
      </c>
      <c r="L247" s="4">
        <v>1118181</v>
      </c>
      <c r="M247" s="3">
        <v>326513</v>
      </c>
      <c r="N247" s="50">
        <v>100638</v>
      </c>
      <c r="O247" s="3">
        <v>0</v>
      </c>
      <c r="P247" s="3">
        <v>0</v>
      </c>
      <c r="Q247" s="4">
        <v>427151</v>
      </c>
      <c r="R247" s="4">
        <v>691030</v>
      </c>
    </row>
    <row r="248" spans="1:18" x14ac:dyDescent="0.2">
      <c r="A248" s="2" t="s">
        <v>902</v>
      </c>
      <c r="B248" s="1" t="s">
        <v>896</v>
      </c>
      <c r="C248" s="1" t="s">
        <v>548</v>
      </c>
      <c r="D248" s="1" t="s">
        <v>48</v>
      </c>
      <c r="E248" s="43">
        <v>44048</v>
      </c>
      <c r="F248" s="1" t="s">
        <v>482</v>
      </c>
      <c r="G248" s="44" t="s">
        <v>522</v>
      </c>
      <c r="H248" s="3">
        <v>1118181</v>
      </c>
      <c r="I248" s="3">
        <v>0</v>
      </c>
      <c r="J248" s="3">
        <v>0</v>
      </c>
      <c r="K248" s="3">
        <v>0</v>
      </c>
      <c r="L248" s="4">
        <v>1118181</v>
      </c>
      <c r="M248" s="3">
        <v>326513</v>
      </c>
      <c r="N248" s="50">
        <v>100638</v>
      </c>
      <c r="O248" s="3">
        <v>0</v>
      </c>
      <c r="P248" s="3">
        <v>0</v>
      </c>
      <c r="Q248" s="4">
        <v>427151</v>
      </c>
      <c r="R248" s="4">
        <v>691030</v>
      </c>
    </row>
    <row r="249" spans="1:18" x14ac:dyDescent="0.2">
      <c r="A249" s="2" t="s">
        <v>903</v>
      </c>
      <c r="B249" s="1" t="s">
        <v>904</v>
      </c>
      <c r="C249" s="1" t="s">
        <v>548</v>
      </c>
      <c r="D249" s="1" t="s">
        <v>48</v>
      </c>
      <c r="E249" s="43">
        <v>44048</v>
      </c>
      <c r="F249" s="1" t="s">
        <v>482</v>
      </c>
      <c r="G249" s="44" t="s">
        <v>522</v>
      </c>
      <c r="H249" s="3">
        <v>1454669</v>
      </c>
      <c r="I249" s="3">
        <v>0</v>
      </c>
      <c r="J249" s="3">
        <v>0</v>
      </c>
      <c r="K249" s="3">
        <v>0</v>
      </c>
      <c r="L249" s="4">
        <v>1454669</v>
      </c>
      <c r="M249" s="3">
        <v>429697</v>
      </c>
      <c r="N249" s="50">
        <v>130920</v>
      </c>
      <c r="O249" s="3">
        <v>0</v>
      </c>
      <c r="P249" s="3">
        <v>0</v>
      </c>
      <c r="Q249" s="4">
        <v>560617</v>
      </c>
      <c r="R249" s="4">
        <v>894052</v>
      </c>
    </row>
    <row r="250" spans="1:18" x14ac:dyDescent="0.2">
      <c r="A250" s="2" t="s">
        <v>905</v>
      </c>
      <c r="B250" s="1" t="s">
        <v>904</v>
      </c>
      <c r="C250" s="1" t="s">
        <v>548</v>
      </c>
      <c r="D250" s="1" t="s">
        <v>48</v>
      </c>
      <c r="E250" s="43">
        <v>44048</v>
      </c>
      <c r="F250" s="1" t="s">
        <v>482</v>
      </c>
      <c r="G250" s="44" t="s">
        <v>522</v>
      </c>
      <c r="H250" s="3">
        <v>1454669</v>
      </c>
      <c r="I250" s="3">
        <v>0</v>
      </c>
      <c r="J250" s="3">
        <v>0</v>
      </c>
      <c r="K250" s="3">
        <v>0</v>
      </c>
      <c r="L250" s="4">
        <v>1454669</v>
      </c>
      <c r="M250" s="3">
        <v>429697</v>
      </c>
      <c r="N250" s="50">
        <v>130920</v>
      </c>
      <c r="O250" s="3">
        <v>0</v>
      </c>
      <c r="P250" s="3">
        <v>0</v>
      </c>
      <c r="Q250" s="4">
        <v>560617</v>
      </c>
      <c r="R250" s="4">
        <v>894052</v>
      </c>
    </row>
    <row r="251" spans="1:18" x14ac:dyDescent="0.2">
      <c r="A251" s="2" t="s">
        <v>906</v>
      </c>
      <c r="B251" s="1" t="s">
        <v>904</v>
      </c>
      <c r="C251" s="1" t="s">
        <v>548</v>
      </c>
      <c r="D251" s="1" t="s">
        <v>48</v>
      </c>
      <c r="E251" s="43">
        <v>44048</v>
      </c>
      <c r="F251" s="1" t="s">
        <v>482</v>
      </c>
      <c r="G251" s="44" t="s">
        <v>522</v>
      </c>
      <c r="H251" s="3">
        <v>1454669</v>
      </c>
      <c r="I251" s="3">
        <v>0</v>
      </c>
      <c r="J251" s="3">
        <v>0</v>
      </c>
      <c r="K251" s="3">
        <v>0</v>
      </c>
      <c r="L251" s="4">
        <v>1454669</v>
      </c>
      <c r="M251" s="3">
        <v>429697</v>
      </c>
      <c r="N251" s="50">
        <v>130920</v>
      </c>
      <c r="O251" s="3">
        <v>0</v>
      </c>
      <c r="P251" s="3">
        <v>0</v>
      </c>
      <c r="Q251" s="4">
        <v>560617</v>
      </c>
      <c r="R251" s="4">
        <v>894052</v>
      </c>
    </row>
    <row r="252" spans="1:18" x14ac:dyDescent="0.2">
      <c r="A252" s="2" t="s">
        <v>907</v>
      </c>
      <c r="B252" s="1" t="s">
        <v>904</v>
      </c>
      <c r="C252" s="1" t="s">
        <v>548</v>
      </c>
      <c r="D252" s="1" t="s">
        <v>48</v>
      </c>
      <c r="E252" s="43">
        <v>44048</v>
      </c>
      <c r="F252" s="1" t="s">
        <v>482</v>
      </c>
      <c r="G252" s="44" t="s">
        <v>522</v>
      </c>
      <c r="H252" s="3">
        <v>1454669</v>
      </c>
      <c r="I252" s="3">
        <v>0</v>
      </c>
      <c r="J252" s="3">
        <v>0</v>
      </c>
      <c r="K252" s="3">
        <v>0</v>
      </c>
      <c r="L252" s="4">
        <v>1454669</v>
      </c>
      <c r="M252" s="3">
        <v>429697</v>
      </c>
      <c r="N252" s="50">
        <v>130920</v>
      </c>
      <c r="O252" s="3">
        <v>0</v>
      </c>
      <c r="P252" s="3">
        <v>0</v>
      </c>
      <c r="Q252" s="4">
        <v>560617</v>
      </c>
      <c r="R252" s="4">
        <v>894052</v>
      </c>
    </row>
    <row r="253" spans="1:18" x14ac:dyDescent="0.2">
      <c r="A253" s="2" t="s">
        <v>908</v>
      </c>
      <c r="B253" s="1" t="s">
        <v>904</v>
      </c>
      <c r="C253" s="1" t="s">
        <v>548</v>
      </c>
      <c r="D253" s="1" t="s">
        <v>48</v>
      </c>
      <c r="E253" s="43">
        <v>44048</v>
      </c>
      <c r="F253" s="1" t="s">
        <v>482</v>
      </c>
      <c r="G253" s="44" t="s">
        <v>522</v>
      </c>
      <c r="H253" s="3">
        <v>1454669</v>
      </c>
      <c r="I253" s="3">
        <v>0</v>
      </c>
      <c r="J253" s="3">
        <v>0</v>
      </c>
      <c r="K253" s="3">
        <v>0</v>
      </c>
      <c r="L253" s="4">
        <v>1454669</v>
      </c>
      <c r="M253" s="3">
        <v>429697</v>
      </c>
      <c r="N253" s="50">
        <v>130920</v>
      </c>
      <c r="O253" s="3">
        <v>0</v>
      </c>
      <c r="P253" s="3">
        <v>0</v>
      </c>
      <c r="Q253" s="4">
        <v>560617</v>
      </c>
      <c r="R253" s="4">
        <v>894052</v>
      </c>
    </row>
    <row r="254" spans="1:18" x14ac:dyDescent="0.2">
      <c r="A254" s="2" t="s">
        <v>909</v>
      </c>
      <c r="B254" s="1" t="s">
        <v>904</v>
      </c>
      <c r="C254" s="1" t="s">
        <v>548</v>
      </c>
      <c r="D254" s="1" t="s">
        <v>48</v>
      </c>
      <c r="E254" s="43">
        <v>44048</v>
      </c>
      <c r="F254" s="1" t="s">
        <v>482</v>
      </c>
      <c r="G254" s="44" t="s">
        <v>522</v>
      </c>
      <c r="H254" s="3">
        <v>1454669</v>
      </c>
      <c r="I254" s="3">
        <v>0</v>
      </c>
      <c r="J254" s="3">
        <v>0</v>
      </c>
      <c r="K254" s="3">
        <v>0</v>
      </c>
      <c r="L254" s="4">
        <v>1454669</v>
      </c>
      <c r="M254" s="3">
        <v>429697</v>
      </c>
      <c r="N254" s="50">
        <v>130920</v>
      </c>
      <c r="O254" s="3">
        <v>0</v>
      </c>
      <c r="P254" s="3">
        <v>0</v>
      </c>
      <c r="Q254" s="4">
        <v>560617</v>
      </c>
      <c r="R254" s="4">
        <v>894052</v>
      </c>
    </row>
    <row r="255" spans="1:18" x14ac:dyDescent="0.2">
      <c r="A255" s="2" t="s">
        <v>910</v>
      </c>
      <c r="B255" s="1" t="s">
        <v>911</v>
      </c>
      <c r="C255" s="1" t="s">
        <v>548</v>
      </c>
      <c r="D255" s="1" t="s">
        <v>48</v>
      </c>
      <c r="E255" s="43">
        <v>44048</v>
      </c>
      <c r="F255" s="1" t="s">
        <v>482</v>
      </c>
      <c r="G255" s="44" t="s">
        <v>522</v>
      </c>
      <c r="H255" s="3">
        <v>1454669</v>
      </c>
      <c r="I255" s="3">
        <v>0</v>
      </c>
      <c r="J255" s="3">
        <v>0</v>
      </c>
      <c r="K255" s="3">
        <v>0</v>
      </c>
      <c r="L255" s="4">
        <v>1454669</v>
      </c>
      <c r="M255" s="3">
        <v>429697</v>
      </c>
      <c r="N255" s="50">
        <v>130920</v>
      </c>
      <c r="O255" s="3">
        <v>0</v>
      </c>
      <c r="P255" s="3">
        <v>0</v>
      </c>
      <c r="Q255" s="4">
        <v>560617</v>
      </c>
      <c r="R255" s="4">
        <v>894052</v>
      </c>
    </row>
    <row r="256" spans="1:18" x14ac:dyDescent="0.2">
      <c r="A256" s="2" t="s">
        <v>912</v>
      </c>
      <c r="B256" s="1" t="s">
        <v>911</v>
      </c>
      <c r="C256" s="1" t="s">
        <v>548</v>
      </c>
      <c r="D256" s="1" t="s">
        <v>48</v>
      </c>
      <c r="E256" s="43">
        <v>44048</v>
      </c>
      <c r="F256" s="1" t="s">
        <v>482</v>
      </c>
      <c r="G256" s="44" t="s">
        <v>522</v>
      </c>
      <c r="H256" s="3">
        <v>1454669</v>
      </c>
      <c r="I256" s="3">
        <v>0</v>
      </c>
      <c r="J256" s="3">
        <v>0</v>
      </c>
      <c r="K256" s="3">
        <v>0</v>
      </c>
      <c r="L256" s="4">
        <v>1454669</v>
      </c>
      <c r="M256" s="3">
        <v>429697</v>
      </c>
      <c r="N256" s="50">
        <v>130920</v>
      </c>
      <c r="O256" s="3">
        <v>0</v>
      </c>
      <c r="P256" s="3">
        <v>0</v>
      </c>
      <c r="Q256" s="4">
        <v>560617</v>
      </c>
      <c r="R256" s="4">
        <v>894052</v>
      </c>
    </row>
    <row r="257" spans="1:18" x14ac:dyDescent="0.2">
      <c r="A257" s="2" t="s">
        <v>913</v>
      </c>
      <c r="B257" s="1" t="s">
        <v>911</v>
      </c>
      <c r="C257" s="1" t="s">
        <v>548</v>
      </c>
      <c r="D257" s="1" t="s">
        <v>48</v>
      </c>
      <c r="E257" s="43">
        <v>44048</v>
      </c>
      <c r="F257" s="1" t="s">
        <v>482</v>
      </c>
      <c r="G257" s="44" t="s">
        <v>522</v>
      </c>
      <c r="H257" s="3">
        <v>1454669</v>
      </c>
      <c r="I257" s="3">
        <v>0</v>
      </c>
      <c r="J257" s="3">
        <v>0</v>
      </c>
      <c r="K257" s="3">
        <v>0</v>
      </c>
      <c r="L257" s="4">
        <v>1454669</v>
      </c>
      <c r="M257" s="3">
        <v>429697</v>
      </c>
      <c r="N257" s="50">
        <v>130920</v>
      </c>
      <c r="O257" s="3">
        <v>0</v>
      </c>
      <c r="P257" s="3">
        <v>0</v>
      </c>
      <c r="Q257" s="4">
        <v>560617</v>
      </c>
      <c r="R257" s="4">
        <v>894052</v>
      </c>
    </row>
    <row r="258" spans="1:18" x14ac:dyDescent="0.2">
      <c r="A258" s="2" t="s">
        <v>914</v>
      </c>
      <c r="B258" s="1" t="s">
        <v>911</v>
      </c>
      <c r="C258" s="1" t="s">
        <v>548</v>
      </c>
      <c r="D258" s="1" t="s">
        <v>48</v>
      </c>
      <c r="E258" s="43">
        <v>44048</v>
      </c>
      <c r="F258" s="1" t="s">
        <v>482</v>
      </c>
      <c r="G258" s="44" t="s">
        <v>522</v>
      </c>
      <c r="H258" s="3">
        <v>1454669</v>
      </c>
      <c r="I258" s="3">
        <v>0</v>
      </c>
      <c r="J258" s="3">
        <v>0</v>
      </c>
      <c r="K258" s="3">
        <v>0</v>
      </c>
      <c r="L258" s="4">
        <v>1454669</v>
      </c>
      <c r="M258" s="3">
        <v>429697</v>
      </c>
      <c r="N258" s="50">
        <v>130920</v>
      </c>
      <c r="O258" s="3">
        <v>0</v>
      </c>
      <c r="P258" s="3">
        <v>0</v>
      </c>
      <c r="Q258" s="4">
        <v>560617</v>
      </c>
      <c r="R258" s="4">
        <v>894052</v>
      </c>
    </row>
    <row r="259" spans="1:18" x14ac:dyDescent="0.2">
      <c r="A259" s="2" t="s">
        <v>915</v>
      </c>
      <c r="B259" s="1" t="s">
        <v>911</v>
      </c>
      <c r="C259" s="1" t="s">
        <v>548</v>
      </c>
      <c r="D259" s="1" t="s">
        <v>48</v>
      </c>
      <c r="E259" s="43">
        <v>44048</v>
      </c>
      <c r="F259" s="1" t="s">
        <v>482</v>
      </c>
      <c r="G259" s="44" t="s">
        <v>522</v>
      </c>
      <c r="H259" s="3">
        <v>1454669</v>
      </c>
      <c r="I259" s="3">
        <v>0</v>
      </c>
      <c r="J259" s="3">
        <v>0</v>
      </c>
      <c r="K259" s="3">
        <v>0</v>
      </c>
      <c r="L259" s="4">
        <v>1454669</v>
      </c>
      <c r="M259" s="3">
        <v>429697</v>
      </c>
      <c r="N259" s="50">
        <v>130920</v>
      </c>
      <c r="O259" s="3">
        <v>0</v>
      </c>
      <c r="P259" s="3">
        <v>0</v>
      </c>
      <c r="Q259" s="4">
        <v>560617</v>
      </c>
      <c r="R259" s="4">
        <v>894052</v>
      </c>
    </row>
    <row r="260" spans="1:18" x14ac:dyDescent="0.2">
      <c r="A260" s="2" t="s">
        <v>916</v>
      </c>
      <c r="B260" s="1" t="s">
        <v>911</v>
      </c>
      <c r="C260" s="1" t="s">
        <v>548</v>
      </c>
      <c r="D260" s="1" t="s">
        <v>48</v>
      </c>
      <c r="E260" s="43">
        <v>44048</v>
      </c>
      <c r="F260" s="1" t="s">
        <v>482</v>
      </c>
      <c r="G260" s="44" t="s">
        <v>522</v>
      </c>
      <c r="H260" s="3">
        <v>1454669</v>
      </c>
      <c r="I260" s="3">
        <v>0</v>
      </c>
      <c r="J260" s="3">
        <v>0</v>
      </c>
      <c r="K260" s="3">
        <v>0</v>
      </c>
      <c r="L260" s="4">
        <v>1454669</v>
      </c>
      <c r="M260" s="3">
        <v>429697</v>
      </c>
      <c r="N260" s="50">
        <v>130920</v>
      </c>
      <c r="O260" s="3">
        <v>0</v>
      </c>
      <c r="P260" s="3">
        <v>0</v>
      </c>
      <c r="Q260" s="4">
        <v>560617</v>
      </c>
      <c r="R260" s="4">
        <v>894052</v>
      </c>
    </row>
    <row r="261" spans="1:18" x14ac:dyDescent="0.2">
      <c r="A261" s="2" t="s">
        <v>917</v>
      </c>
      <c r="B261" s="1" t="s">
        <v>911</v>
      </c>
      <c r="C261" s="1" t="s">
        <v>548</v>
      </c>
      <c r="D261" s="1" t="s">
        <v>48</v>
      </c>
      <c r="E261" s="43">
        <v>44048</v>
      </c>
      <c r="F261" s="1" t="s">
        <v>482</v>
      </c>
      <c r="G261" s="44" t="s">
        <v>522</v>
      </c>
      <c r="H261" s="3">
        <v>1454669</v>
      </c>
      <c r="I261" s="3">
        <v>0</v>
      </c>
      <c r="J261" s="3">
        <v>0</v>
      </c>
      <c r="K261" s="3">
        <v>0</v>
      </c>
      <c r="L261" s="4">
        <v>1454669</v>
      </c>
      <c r="M261" s="3">
        <v>429697</v>
      </c>
      <c r="N261" s="50">
        <v>130920</v>
      </c>
      <c r="O261" s="3">
        <v>0</v>
      </c>
      <c r="P261" s="3">
        <v>0</v>
      </c>
      <c r="Q261" s="4">
        <v>560617</v>
      </c>
      <c r="R261" s="4">
        <v>894052</v>
      </c>
    </row>
    <row r="262" spans="1:18" x14ac:dyDescent="0.2">
      <c r="A262" s="2" t="s">
        <v>918</v>
      </c>
      <c r="B262" s="1" t="s">
        <v>919</v>
      </c>
      <c r="C262" s="1" t="s">
        <v>548</v>
      </c>
      <c r="D262" s="1" t="s">
        <v>48</v>
      </c>
      <c r="E262" s="43">
        <v>44048</v>
      </c>
      <c r="F262" s="1" t="s">
        <v>482</v>
      </c>
      <c r="G262" s="44" t="s">
        <v>522</v>
      </c>
      <c r="H262" s="3">
        <v>1454669</v>
      </c>
      <c r="I262" s="3">
        <v>0</v>
      </c>
      <c r="J262" s="3">
        <v>0</v>
      </c>
      <c r="K262" s="3">
        <v>0</v>
      </c>
      <c r="L262" s="4">
        <v>1454669</v>
      </c>
      <c r="M262" s="3">
        <v>429697</v>
      </c>
      <c r="N262" s="50">
        <v>130920</v>
      </c>
      <c r="O262" s="3">
        <v>0</v>
      </c>
      <c r="P262" s="3">
        <v>0</v>
      </c>
      <c r="Q262" s="4">
        <v>560617</v>
      </c>
      <c r="R262" s="4">
        <v>894052</v>
      </c>
    </row>
    <row r="263" spans="1:18" x14ac:dyDescent="0.2">
      <c r="A263" s="2" t="s">
        <v>920</v>
      </c>
      <c r="B263" s="1" t="s">
        <v>919</v>
      </c>
      <c r="C263" s="1" t="s">
        <v>548</v>
      </c>
      <c r="D263" s="1" t="s">
        <v>48</v>
      </c>
      <c r="E263" s="43">
        <v>44048</v>
      </c>
      <c r="F263" s="1" t="s">
        <v>482</v>
      </c>
      <c r="G263" s="44" t="s">
        <v>522</v>
      </c>
      <c r="H263" s="3">
        <v>1454669</v>
      </c>
      <c r="I263" s="3">
        <v>0</v>
      </c>
      <c r="J263" s="3">
        <v>0</v>
      </c>
      <c r="K263" s="3">
        <v>0</v>
      </c>
      <c r="L263" s="4">
        <v>1454669</v>
      </c>
      <c r="M263" s="3">
        <v>429697</v>
      </c>
      <c r="N263" s="50">
        <v>130920</v>
      </c>
      <c r="O263" s="3">
        <v>0</v>
      </c>
      <c r="P263" s="3">
        <v>0</v>
      </c>
      <c r="Q263" s="4">
        <v>560617</v>
      </c>
      <c r="R263" s="4">
        <v>894052</v>
      </c>
    </row>
    <row r="264" spans="1:18" x14ac:dyDescent="0.2">
      <c r="A264" s="2" t="s">
        <v>921</v>
      </c>
      <c r="B264" s="1" t="s">
        <v>922</v>
      </c>
      <c r="C264" s="1" t="s">
        <v>548</v>
      </c>
      <c r="D264" s="1" t="s">
        <v>48</v>
      </c>
      <c r="E264" s="43">
        <v>44048</v>
      </c>
      <c r="F264" s="1" t="s">
        <v>482</v>
      </c>
      <c r="G264" s="44" t="s">
        <v>522</v>
      </c>
      <c r="H264" s="3">
        <v>1460578</v>
      </c>
      <c r="I264" s="3">
        <v>0</v>
      </c>
      <c r="J264" s="3">
        <v>0</v>
      </c>
      <c r="K264" s="3">
        <v>0</v>
      </c>
      <c r="L264" s="4">
        <v>1460578</v>
      </c>
      <c r="M264" s="3">
        <v>431506</v>
      </c>
      <c r="N264" s="50">
        <v>131454</v>
      </c>
      <c r="O264" s="3">
        <v>0</v>
      </c>
      <c r="P264" s="3">
        <v>0</v>
      </c>
      <c r="Q264" s="4">
        <v>562960</v>
      </c>
      <c r="R264" s="4">
        <v>897618</v>
      </c>
    </row>
    <row r="265" spans="1:18" x14ac:dyDescent="0.2">
      <c r="A265" s="2" t="s">
        <v>923</v>
      </c>
      <c r="B265" s="1" t="s">
        <v>924</v>
      </c>
      <c r="C265" s="1" t="s">
        <v>548</v>
      </c>
      <c r="D265" s="1" t="s">
        <v>48</v>
      </c>
      <c r="E265" s="43">
        <v>44048</v>
      </c>
      <c r="F265" s="1" t="s">
        <v>482</v>
      </c>
      <c r="G265" s="44" t="s">
        <v>522</v>
      </c>
      <c r="H265" s="3">
        <v>1767147</v>
      </c>
      <c r="I265" s="3">
        <v>0</v>
      </c>
      <c r="J265" s="3">
        <v>0</v>
      </c>
      <c r="K265" s="3">
        <v>0</v>
      </c>
      <c r="L265" s="4">
        <v>1767147</v>
      </c>
      <c r="M265" s="3">
        <v>525528</v>
      </c>
      <c r="N265" s="50">
        <v>159043</v>
      </c>
      <c r="O265" s="3">
        <v>0</v>
      </c>
      <c r="P265" s="3">
        <v>0</v>
      </c>
      <c r="Q265" s="4">
        <v>684571</v>
      </c>
      <c r="R265" s="4">
        <v>1082576</v>
      </c>
    </row>
    <row r="266" spans="1:18" x14ac:dyDescent="0.2">
      <c r="A266" s="2" t="s">
        <v>925</v>
      </c>
      <c r="B266" s="1" t="s">
        <v>926</v>
      </c>
      <c r="C266" s="1" t="s">
        <v>548</v>
      </c>
      <c r="D266" s="1" t="s">
        <v>48</v>
      </c>
      <c r="E266" s="43">
        <v>44048</v>
      </c>
      <c r="F266" s="1" t="s">
        <v>482</v>
      </c>
      <c r="G266" s="44" t="s">
        <v>522</v>
      </c>
      <c r="H266" s="3">
        <v>2244361</v>
      </c>
      <c r="I266" s="3">
        <v>0</v>
      </c>
      <c r="J266" s="3">
        <v>0</v>
      </c>
      <c r="K266" s="3">
        <v>0</v>
      </c>
      <c r="L266" s="4">
        <v>2244361</v>
      </c>
      <c r="M266" s="3">
        <v>671862</v>
      </c>
      <c r="N266" s="50">
        <v>201996</v>
      </c>
      <c r="O266" s="3">
        <v>0</v>
      </c>
      <c r="P266" s="3">
        <v>0</v>
      </c>
      <c r="Q266" s="4">
        <v>873858</v>
      </c>
      <c r="R266" s="4">
        <v>1370503</v>
      </c>
    </row>
    <row r="267" spans="1:18" x14ac:dyDescent="0.2">
      <c r="A267" s="2" t="s">
        <v>927</v>
      </c>
      <c r="B267" s="1" t="s">
        <v>928</v>
      </c>
      <c r="C267" s="1" t="s">
        <v>548</v>
      </c>
      <c r="D267" s="1" t="s">
        <v>48</v>
      </c>
      <c r="E267" s="43">
        <v>44048</v>
      </c>
      <c r="F267" s="1" t="s">
        <v>482</v>
      </c>
      <c r="G267" s="44" t="s">
        <v>522</v>
      </c>
      <c r="H267" s="3">
        <v>1553288</v>
      </c>
      <c r="I267" s="3">
        <v>0</v>
      </c>
      <c r="J267" s="3">
        <v>0</v>
      </c>
      <c r="K267" s="3">
        <v>0</v>
      </c>
      <c r="L267" s="4">
        <v>1553288</v>
      </c>
      <c r="M267" s="3">
        <v>459942</v>
      </c>
      <c r="N267" s="50">
        <v>139800</v>
      </c>
      <c r="O267" s="3">
        <v>0</v>
      </c>
      <c r="P267" s="3">
        <v>0</v>
      </c>
      <c r="Q267" s="4">
        <v>599742</v>
      </c>
      <c r="R267" s="4">
        <v>953546</v>
      </c>
    </row>
    <row r="268" spans="1:18" x14ac:dyDescent="0.2">
      <c r="A268" s="2" t="s">
        <v>929</v>
      </c>
      <c r="B268" s="1" t="s">
        <v>930</v>
      </c>
      <c r="C268" s="1" t="s">
        <v>548</v>
      </c>
      <c r="D268" s="1" t="s">
        <v>48</v>
      </c>
      <c r="E268" s="43">
        <v>44048</v>
      </c>
      <c r="F268" s="1" t="s">
        <v>482</v>
      </c>
      <c r="G268" s="44" t="s">
        <v>522</v>
      </c>
      <c r="H268" s="3">
        <v>1869829</v>
      </c>
      <c r="I268" s="3">
        <v>0</v>
      </c>
      <c r="J268" s="3">
        <v>0</v>
      </c>
      <c r="K268" s="3">
        <v>0</v>
      </c>
      <c r="L268" s="4">
        <v>1869829</v>
      </c>
      <c r="M268" s="3">
        <v>557012</v>
      </c>
      <c r="N268" s="50">
        <v>168288</v>
      </c>
      <c r="O268" s="3">
        <v>0</v>
      </c>
      <c r="P268" s="3">
        <v>0</v>
      </c>
      <c r="Q268" s="4">
        <v>725300</v>
      </c>
      <c r="R268" s="4">
        <v>1144529</v>
      </c>
    </row>
    <row r="269" spans="1:18" x14ac:dyDescent="0.2">
      <c r="A269" s="2" t="s">
        <v>931</v>
      </c>
      <c r="B269" s="1" t="s">
        <v>930</v>
      </c>
      <c r="C269" s="1" t="s">
        <v>548</v>
      </c>
      <c r="D269" s="1" t="s">
        <v>48</v>
      </c>
      <c r="E269" s="43">
        <v>44048</v>
      </c>
      <c r="F269" s="1" t="s">
        <v>482</v>
      </c>
      <c r="G269" s="44" t="s">
        <v>522</v>
      </c>
      <c r="H269" s="3">
        <v>1869829</v>
      </c>
      <c r="I269" s="3">
        <v>0</v>
      </c>
      <c r="J269" s="3">
        <v>0</v>
      </c>
      <c r="K269" s="3">
        <v>0</v>
      </c>
      <c r="L269" s="4">
        <v>1869829</v>
      </c>
      <c r="M269" s="3">
        <v>557012</v>
      </c>
      <c r="N269" s="50">
        <v>168288</v>
      </c>
      <c r="O269" s="3">
        <v>0</v>
      </c>
      <c r="P269" s="3">
        <v>0</v>
      </c>
      <c r="Q269" s="4">
        <v>725300</v>
      </c>
      <c r="R269" s="4">
        <v>1144529</v>
      </c>
    </row>
    <row r="270" spans="1:18" x14ac:dyDescent="0.2">
      <c r="A270" s="2" t="s">
        <v>932</v>
      </c>
      <c r="B270" s="1" t="s">
        <v>930</v>
      </c>
      <c r="C270" s="1" t="s">
        <v>548</v>
      </c>
      <c r="D270" s="1" t="s">
        <v>48</v>
      </c>
      <c r="E270" s="43">
        <v>44048</v>
      </c>
      <c r="F270" s="1" t="s">
        <v>482</v>
      </c>
      <c r="G270" s="44" t="s">
        <v>522</v>
      </c>
      <c r="H270" s="3">
        <v>1869829</v>
      </c>
      <c r="I270" s="3">
        <v>0</v>
      </c>
      <c r="J270" s="3">
        <v>0</v>
      </c>
      <c r="K270" s="3">
        <v>0</v>
      </c>
      <c r="L270" s="4">
        <v>1869829</v>
      </c>
      <c r="M270" s="3">
        <v>557012</v>
      </c>
      <c r="N270" s="50">
        <v>168288</v>
      </c>
      <c r="O270" s="3">
        <v>0</v>
      </c>
      <c r="P270" s="3">
        <v>0</v>
      </c>
      <c r="Q270" s="4">
        <v>725300</v>
      </c>
      <c r="R270" s="4">
        <v>1144529</v>
      </c>
    </row>
    <row r="271" spans="1:18" x14ac:dyDescent="0.2">
      <c r="A271" s="2" t="s">
        <v>933</v>
      </c>
      <c r="B271" s="1" t="s">
        <v>930</v>
      </c>
      <c r="C271" s="1" t="s">
        <v>548</v>
      </c>
      <c r="D271" s="1" t="s">
        <v>48</v>
      </c>
      <c r="E271" s="43">
        <v>44048</v>
      </c>
      <c r="F271" s="1" t="s">
        <v>482</v>
      </c>
      <c r="G271" s="44" t="s">
        <v>522</v>
      </c>
      <c r="H271" s="3">
        <v>1869829</v>
      </c>
      <c r="I271" s="3">
        <v>0</v>
      </c>
      <c r="J271" s="3">
        <v>0</v>
      </c>
      <c r="K271" s="3">
        <v>0</v>
      </c>
      <c r="L271" s="4">
        <v>1869829</v>
      </c>
      <c r="M271" s="3">
        <v>557012</v>
      </c>
      <c r="N271" s="50">
        <v>168288</v>
      </c>
      <c r="O271" s="3">
        <v>0</v>
      </c>
      <c r="P271" s="3">
        <v>0</v>
      </c>
      <c r="Q271" s="4">
        <v>725300</v>
      </c>
      <c r="R271" s="4">
        <v>1144529</v>
      </c>
    </row>
    <row r="272" spans="1:18" x14ac:dyDescent="0.2">
      <c r="A272" s="2" t="s">
        <v>934</v>
      </c>
      <c r="B272" s="1" t="s">
        <v>930</v>
      </c>
      <c r="C272" s="1" t="s">
        <v>548</v>
      </c>
      <c r="D272" s="1" t="s">
        <v>48</v>
      </c>
      <c r="E272" s="43">
        <v>44048</v>
      </c>
      <c r="F272" s="1" t="s">
        <v>482</v>
      </c>
      <c r="G272" s="44" t="s">
        <v>522</v>
      </c>
      <c r="H272" s="3">
        <v>1869829</v>
      </c>
      <c r="I272" s="3">
        <v>0</v>
      </c>
      <c r="J272" s="3">
        <v>0</v>
      </c>
      <c r="K272" s="3">
        <v>0</v>
      </c>
      <c r="L272" s="4">
        <v>1869829</v>
      </c>
      <c r="M272" s="3">
        <v>557012</v>
      </c>
      <c r="N272" s="50">
        <v>168288</v>
      </c>
      <c r="O272" s="3">
        <v>0</v>
      </c>
      <c r="P272" s="3">
        <v>0</v>
      </c>
      <c r="Q272" s="4">
        <v>725300</v>
      </c>
      <c r="R272" s="4">
        <v>1144529</v>
      </c>
    </row>
    <row r="273" spans="1:18" x14ac:dyDescent="0.2">
      <c r="A273" s="2" t="s">
        <v>935</v>
      </c>
      <c r="B273" s="1" t="s">
        <v>936</v>
      </c>
      <c r="C273" s="1" t="s">
        <v>548</v>
      </c>
      <c r="D273" s="1" t="s">
        <v>48</v>
      </c>
      <c r="E273" s="43">
        <v>44048</v>
      </c>
      <c r="F273" s="1" t="s">
        <v>482</v>
      </c>
      <c r="G273" s="44" t="s">
        <v>522</v>
      </c>
      <c r="H273" s="3">
        <v>2347175</v>
      </c>
      <c r="I273" s="3">
        <v>0</v>
      </c>
      <c r="J273" s="3">
        <v>0</v>
      </c>
      <c r="K273" s="3">
        <v>0</v>
      </c>
      <c r="L273" s="4">
        <v>2347175</v>
      </c>
      <c r="M273" s="3">
        <v>703369</v>
      </c>
      <c r="N273" s="50">
        <v>211242</v>
      </c>
      <c r="O273" s="3">
        <v>0</v>
      </c>
      <c r="P273" s="3">
        <v>0</v>
      </c>
      <c r="Q273" s="4">
        <v>914611</v>
      </c>
      <c r="R273" s="4">
        <v>1432564</v>
      </c>
    </row>
    <row r="274" spans="1:18" x14ac:dyDescent="0.2">
      <c r="A274" s="2" t="s">
        <v>937</v>
      </c>
      <c r="B274" s="1" t="s">
        <v>936</v>
      </c>
      <c r="C274" s="1" t="s">
        <v>548</v>
      </c>
      <c r="D274" s="1" t="s">
        <v>48</v>
      </c>
      <c r="E274" s="43">
        <v>44048</v>
      </c>
      <c r="F274" s="1" t="s">
        <v>482</v>
      </c>
      <c r="G274" s="44" t="s">
        <v>522</v>
      </c>
      <c r="H274" s="3">
        <v>2347175</v>
      </c>
      <c r="I274" s="3">
        <v>0</v>
      </c>
      <c r="J274" s="3">
        <v>0</v>
      </c>
      <c r="K274" s="3">
        <v>0</v>
      </c>
      <c r="L274" s="4">
        <v>2347175</v>
      </c>
      <c r="M274" s="3">
        <v>703369</v>
      </c>
      <c r="N274" s="50">
        <v>211242</v>
      </c>
      <c r="O274" s="3">
        <v>0</v>
      </c>
      <c r="P274" s="3">
        <v>0</v>
      </c>
      <c r="Q274" s="4">
        <v>914611</v>
      </c>
      <c r="R274" s="4">
        <v>1432564</v>
      </c>
    </row>
    <row r="275" spans="1:18" x14ac:dyDescent="0.2">
      <c r="A275" s="2" t="s">
        <v>938</v>
      </c>
      <c r="B275" s="1" t="s">
        <v>936</v>
      </c>
      <c r="C275" s="1" t="s">
        <v>548</v>
      </c>
      <c r="D275" s="1" t="s">
        <v>48</v>
      </c>
      <c r="E275" s="43">
        <v>44048</v>
      </c>
      <c r="F275" s="1" t="s">
        <v>482</v>
      </c>
      <c r="G275" s="44" t="s">
        <v>522</v>
      </c>
      <c r="H275" s="3">
        <v>2347175</v>
      </c>
      <c r="I275" s="3">
        <v>0</v>
      </c>
      <c r="J275" s="3">
        <v>0</v>
      </c>
      <c r="K275" s="3">
        <v>0</v>
      </c>
      <c r="L275" s="4">
        <v>2347175</v>
      </c>
      <c r="M275" s="3">
        <v>703369</v>
      </c>
      <c r="N275" s="50">
        <v>211242</v>
      </c>
      <c r="O275" s="3">
        <v>0</v>
      </c>
      <c r="P275" s="3">
        <v>0</v>
      </c>
      <c r="Q275" s="4">
        <v>914611</v>
      </c>
      <c r="R275" s="4">
        <v>1432564</v>
      </c>
    </row>
    <row r="276" spans="1:18" x14ac:dyDescent="0.2">
      <c r="A276" s="2" t="s">
        <v>939</v>
      </c>
      <c r="B276" s="1" t="s">
        <v>940</v>
      </c>
      <c r="C276" s="1" t="s">
        <v>548</v>
      </c>
      <c r="D276" s="1" t="s">
        <v>48</v>
      </c>
      <c r="E276" s="43">
        <v>44048</v>
      </c>
      <c r="F276" s="1" t="s">
        <v>482</v>
      </c>
      <c r="G276" s="44" t="s">
        <v>522</v>
      </c>
      <c r="H276" s="3">
        <v>2347175</v>
      </c>
      <c r="I276" s="3">
        <v>0</v>
      </c>
      <c r="J276" s="3">
        <v>0</v>
      </c>
      <c r="K276" s="3">
        <v>0</v>
      </c>
      <c r="L276" s="4">
        <v>2347175</v>
      </c>
      <c r="M276" s="3">
        <v>703369</v>
      </c>
      <c r="N276" s="50">
        <v>211242</v>
      </c>
      <c r="O276" s="3">
        <v>0</v>
      </c>
      <c r="P276" s="3">
        <v>0</v>
      </c>
      <c r="Q276" s="4">
        <v>914611</v>
      </c>
      <c r="R276" s="4">
        <v>1432564</v>
      </c>
    </row>
    <row r="277" spans="1:18" x14ac:dyDescent="0.2">
      <c r="A277" s="2" t="s">
        <v>941</v>
      </c>
      <c r="B277" s="1" t="s">
        <v>940</v>
      </c>
      <c r="C277" s="1" t="s">
        <v>548</v>
      </c>
      <c r="D277" s="1" t="s">
        <v>48</v>
      </c>
      <c r="E277" s="43">
        <v>44048</v>
      </c>
      <c r="F277" s="1" t="s">
        <v>482</v>
      </c>
      <c r="G277" s="44" t="s">
        <v>522</v>
      </c>
      <c r="H277" s="3">
        <v>2347175</v>
      </c>
      <c r="I277" s="3">
        <v>0</v>
      </c>
      <c r="J277" s="3">
        <v>0</v>
      </c>
      <c r="K277" s="3">
        <v>0</v>
      </c>
      <c r="L277" s="4">
        <v>2347175</v>
      </c>
      <c r="M277" s="3">
        <v>703369</v>
      </c>
      <c r="N277" s="50">
        <v>211242</v>
      </c>
      <c r="O277" s="3">
        <v>0</v>
      </c>
      <c r="P277" s="3">
        <v>0</v>
      </c>
      <c r="Q277" s="4">
        <v>914611</v>
      </c>
      <c r="R277" s="4">
        <v>1432564</v>
      </c>
    </row>
    <row r="278" spans="1:18" x14ac:dyDescent="0.2">
      <c r="A278" s="2" t="s">
        <v>942</v>
      </c>
      <c r="B278" s="1" t="s">
        <v>943</v>
      </c>
      <c r="C278" s="1" t="s">
        <v>548</v>
      </c>
      <c r="D278" s="1" t="s">
        <v>48</v>
      </c>
      <c r="E278" s="43">
        <v>44048</v>
      </c>
      <c r="F278" s="1" t="s">
        <v>482</v>
      </c>
      <c r="G278" s="44" t="s">
        <v>522</v>
      </c>
      <c r="H278" s="3">
        <v>2962767</v>
      </c>
      <c r="I278" s="3">
        <v>0</v>
      </c>
      <c r="J278" s="3">
        <v>0</v>
      </c>
      <c r="K278" s="3">
        <v>0</v>
      </c>
      <c r="L278" s="4">
        <v>2962767</v>
      </c>
      <c r="M278" s="3">
        <v>892145</v>
      </c>
      <c r="N278" s="50">
        <v>266647</v>
      </c>
      <c r="O278" s="3">
        <v>0</v>
      </c>
      <c r="P278" s="3">
        <v>0</v>
      </c>
      <c r="Q278" s="4">
        <v>1158792</v>
      </c>
      <c r="R278" s="4">
        <v>1803975</v>
      </c>
    </row>
    <row r="279" spans="1:18" x14ac:dyDescent="0.2">
      <c r="A279" s="2" t="s">
        <v>944</v>
      </c>
      <c r="B279" s="1" t="s">
        <v>945</v>
      </c>
      <c r="C279" s="1" t="s">
        <v>548</v>
      </c>
      <c r="D279" s="1" t="s">
        <v>48</v>
      </c>
      <c r="E279" s="43">
        <v>44048</v>
      </c>
      <c r="F279" s="1" t="s">
        <v>482</v>
      </c>
      <c r="G279" s="44" t="s">
        <v>522</v>
      </c>
      <c r="H279" s="3">
        <v>2762943</v>
      </c>
      <c r="I279" s="3">
        <v>0</v>
      </c>
      <c r="J279" s="3">
        <v>0</v>
      </c>
      <c r="K279" s="3">
        <v>0</v>
      </c>
      <c r="L279" s="4">
        <v>2762943</v>
      </c>
      <c r="M279" s="3">
        <v>830876</v>
      </c>
      <c r="N279" s="50">
        <v>248665</v>
      </c>
      <c r="O279" s="3">
        <v>0</v>
      </c>
      <c r="P279" s="3">
        <v>0</v>
      </c>
      <c r="Q279" s="4">
        <v>1079541</v>
      </c>
      <c r="R279" s="4">
        <v>1683402</v>
      </c>
    </row>
    <row r="280" spans="1:18" x14ac:dyDescent="0.2">
      <c r="A280" s="2" t="s">
        <v>946</v>
      </c>
      <c r="B280" s="1" t="s">
        <v>947</v>
      </c>
      <c r="C280" s="1" t="s">
        <v>548</v>
      </c>
      <c r="D280" s="1" t="s">
        <v>48</v>
      </c>
      <c r="E280" s="43">
        <v>44048</v>
      </c>
      <c r="F280" s="1" t="s">
        <v>482</v>
      </c>
      <c r="G280" s="44" t="s">
        <v>522</v>
      </c>
      <c r="H280" s="3">
        <v>2762943</v>
      </c>
      <c r="I280" s="3">
        <v>0</v>
      </c>
      <c r="J280" s="3">
        <v>0</v>
      </c>
      <c r="K280" s="3">
        <v>0</v>
      </c>
      <c r="L280" s="4">
        <v>2762943</v>
      </c>
      <c r="M280" s="3">
        <v>830876</v>
      </c>
      <c r="N280" s="50">
        <v>248665</v>
      </c>
      <c r="O280" s="3">
        <v>0</v>
      </c>
      <c r="P280" s="3">
        <v>0</v>
      </c>
      <c r="Q280" s="4">
        <v>1079541</v>
      </c>
      <c r="R280" s="4">
        <v>1683402</v>
      </c>
    </row>
    <row r="281" spans="1:18" x14ac:dyDescent="0.2">
      <c r="A281" s="2" t="s">
        <v>948</v>
      </c>
      <c r="B281" s="1" t="s">
        <v>947</v>
      </c>
      <c r="C281" s="1" t="s">
        <v>548</v>
      </c>
      <c r="D281" s="1" t="s">
        <v>48</v>
      </c>
      <c r="E281" s="43">
        <v>44048</v>
      </c>
      <c r="F281" s="1" t="s">
        <v>482</v>
      </c>
      <c r="G281" s="44" t="s">
        <v>522</v>
      </c>
      <c r="H281" s="3">
        <v>2762943</v>
      </c>
      <c r="I281" s="3">
        <v>0</v>
      </c>
      <c r="J281" s="3">
        <v>0</v>
      </c>
      <c r="K281" s="3">
        <v>0</v>
      </c>
      <c r="L281" s="4">
        <v>2762943</v>
      </c>
      <c r="M281" s="3">
        <v>830876</v>
      </c>
      <c r="N281" s="50">
        <v>248665</v>
      </c>
      <c r="O281" s="3">
        <v>0</v>
      </c>
      <c r="P281" s="3">
        <v>0</v>
      </c>
      <c r="Q281" s="4">
        <v>1079541</v>
      </c>
      <c r="R281" s="4">
        <v>1683402</v>
      </c>
    </row>
    <row r="282" spans="1:18" x14ac:dyDescent="0.2">
      <c r="A282" s="2" t="s">
        <v>949</v>
      </c>
      <c r="B282" s="1" t="s">
        <v>950</v>
      </c>
      <c r="C282" s="1" t="s">
        <v>548</v>
      </c>
      <c r="D282" s="1" t="s">
        <v>48</v>
      </c>
      <c r="E282" s="43">
        <v>44048</v>
      </c>
      <c r="F282" s="1" t="s">
        <v>482</v>
      </c>
      <c r="G282" s="44" t="s">
        <v>522</v>
      </c>
      <c r="H282" s="3">
        <v>3168501</v>
      </c>
      <c r="I282" s="3">
        <v>0</v>
      </c>
      <c r="J282" s="3">
        <v>0</v>
      </c>
      <c r="K282" s="3">
        <v>0</v>
      </c>
      <c r="L282" s="4">
        <v>3168501</v>
      </c>
      <c r="M282" s="3">
        <v>955241</v>
      </c>
      <c r="N282" s="50">
        <v>285162</v>
      </c>
      <c r="O282" s="3">
        <v>0</v>
      </c>
      <c r="P282" s="3">
        <v>0</v>
      </c>
      <c r="Q282" s="4">
        <v>1240403</v>
      </c>
      <c r="R282" s="4">
        <v>1928098</v>
      </c>
    </row>
    <row r="283" spans="1:18" x14ac:dyDescent="0.2">
      <c r="A283" s="2" t="s">
        <v>951</v>
      </c>
      <c r="B283" s="1" t="s">
        <v>950</v>
      </c>
      <c r="C283" s="1" t="s">
        <v>548</v>
      </c>
      <c r="D283" s="1" t="s">
        <v>48</v>
      </c>
      <c r="E283" s="43">
        <v>44048</v>
      </c>
      <c r="F283" s="1" t="s">
        <v>482</v>
      </c>
      <c r="G283" s="44" t="s">
        <v>522</v>
      </c>
      <c r="H283" s="3">
        <v>3168501</v>
      </c>
      <c r="I283" s="3">
        <v>0</v>
      </c>
      <c r="J283" s="3">
        <v>0</v>
      </c>
      <c r="K283" s="3">
        <v>0</v>
      </c>
      <c r="L283" s="4">
        <v>3168501</v>
      </c>
      <c r="M283" s="3">
        <v>955241</v>
      </c>
      <c r="N283" s="50">
        <v>285162</v>
      </c>
      <c r="O283" s="3">
        <v>0</v>
      </c>
      <c r="P283" s="3">
        <v>0</v>
      </c>
      <c r="Q283" s="4">
        <v>1240403</v>
      </c>
      <c r="R283" s="4">
        <v>1928098</v>
      </c>
    </row>
    <row r="284" spans="1:18" x14ac:dyDescent="0.2">
      <c r="A284" s="2" t="s">
        <v>952</v>
      </c>
      <c r="B284" s="1" t="s">
        <v>950</v>
      </c>
      <c r="C284" s="1" t="s">
        <v>548</v>
      </c>
      <c r="D284" s="1" t="s">
        <v>48</v>
      </c>
      <c r="E284" s="43">
        <v>44048</v>
      </c>
      <c r="F284" s="1" t="s">
        <v>482</v>
      </c>
      <c r="G284" s="44" t="s">
        <v>522</v>
      </c>
      <c r="H284" s="3">
        <v>3168501</v>
      </c>
      <c r="I284" s="3">
        <v>0</v>
      </c>
      <c r="J284" s="3">
        <v>0</v>
      </c>
      <c r="K284" s="3">
        <v>0</v>
      </c>
      <c r="L284" s="4">
        <v>3168501</v>
      </c>
      <c r="M284" s="3">
        <v>955241</v>
      </c>
      <c r="N284" s="50">
        <v>285162</v>
      </c>
      <c r="O284" s="3">
        <v>0</v>
      </c>
      <c r="P284" s="3">
        <v>0</v>
      </c>
      <c r="Q284" s="4">
        <v>1240403</v>
      </c>
      <c r="R284" s="4">
        <v>1928098</v>
      </c>
    </row>
    <row r="285" spans="1:18" x14ac:dyDescent="0.2">
      <c r="A285" s="2" t="s">
        <v>953</v>
      </c>
      <c r="B285" s="1" t="s">
        <v>954</v>
      </c>
      <c r="C285" s="1" t="s">
        <v>548</v>
      </c>
      <c r="D285" s="1" t="s">
        <v>48</v>
      </c>
      <c r="E285" s="43">
        <v>44048</v>
      </c>
      <c r="F285" s="1" t="s">
        <v>482</v>
      </c>
      <c r="G285" s="44" t="s">
        <v>522</v>
      </c>
      <c r="H285" s="3">
        <v>4134749</v>
      </c>
      <c r="I285" s="3">
        <v>0</v>
      </c>
      <c r="J285" s="3">
        <v>0</v>
      </c>
      <c r="K285" s="3">
        <v>0</v>
      </c>
      <c r="L285" s="4">
        <v>4134749</v>
      </c>
      <c r="M285" s="3">
        <v>1251511</v>
      </c>
      <c r="N285" s="50">
        <v>372127</v>
      </c>
      <c r="O285" s="3">
        <v>0</v>
      </c>
      <c r="P285" s="3">
        <v>0</v>
      </c>
      <c r="Q285" s="4">
        <v>1623638</v>
      </c>
      <c r="R285" s="4">
        <v>2511111</v>
      </c>
    </row>
    <row r="286" spans="1:18" x14ac:dyDescent="0.2">
      <c r="A286" s="2" t="s">
        <v>955</v>
      </c>
      <c r="B286" s="1" t="s">
        <v>954</v>
      </c>
      <c r="C286" s="1" t="s">
        <v>548</v>
      </c>
      <c r="D286" s="1" t="s">
        <v>48</v>
      </c>
      <c r="E286" s="43">
        <v>44048</v>
      </c>
      <c r="F286" s="1" t="s">
        <v>482</v>
      </c>
      <c r="G286" s="44" t="s">
        <v>522</v>
      </c>
      <c r="H286" s="3">
        <v>4134749</v>
      </c>
      <c r="I286" s="3">
        <v>0</v>
      </c>
      <c r="J286" s="3">
        <v>0</v>
      </c>
      <c r="K286" s="3">
        <v>0</v>
      </c>
      <c r="L286" s="4">
        <v>4134749</v>
      </c>
      <c r="M286" s="3">
        <v>1251511</v>
      </c>
      <c r="N286" s="50">
        <v>372127</v>
      </c>
      <c r="O286" s="3">
        <v>0</v>
      </c>
      <c r="P286" s="3">
        <v>0</v>
      </c>
      <c r="Q286" s="4">
        <v>1623638</v>
      </c>
      <c r="R286" s="4">
        <v>2511111</v>
      </c>
    </row>
    <row r="287" spans="1:18" x14ac:dyDescent="0.2">
      <c r="A287" s="2" t="s">
        <v>956</v>
      </c>
      <c r="B287" s="1" t="s">
        <v>957</v>
      </c>
      <c r="C287" s="1" t="s">
        <v>548</v>
      </c>
      <c r="D287" s="1" t="s">
        <v>48</v>
      </c>
      <c r="E287" s="43">
        <v>44048</v>
      </c>
      <c r="F287" s="1" t="s">
        <v>482</v>
      </c>
      <c r="G287" s="44" t="s">
        <v>522</v>
      </c>
      <c r="H287" s="3">
        <v>5027048</v>
      </c>
      <c r="I287" s="3">
        <v>0</v>
      </c>
      <c r="J287" s="3">
        <v>0</v>
      </c>
      <c r="K287" s="3">
        <v>0</v>
      </c>
      <c r="L287" s="4">
        <v>5027048</v>
      </c>
      <c r="M287" s="3">
        <v>1525133</v>
      </c>
      <c r="N287" s="50">
        <v>452436</v>
      </c>
      <c r="O287" s="3">
        <v>0</v>
      </c>
      <c r="P287" s="3">
        <v>0</v>
      </c>
      <c r="Q287" s="4">
        <v>1977569</v>
      </c>
      <c r="R287" s="4">
        <v>3049479</v>
      </c>
    </row>
    <row r="288" spans="1:18" x14ac:dyDescent="0.2">
      <c r="A288" s="2" t="s">
        <v>959</v>
      </c>
      <c r="B288" s="1" t="s">
        <v>960</v>
      </c>
      <c r="C288" s="1" t="s">
        <v>548</v>
      </c>
      <c r="D288" s="1" t="s">
        <v>48</v>
      </c>
      <c r="E288" s="43">
        <v>44048</v>
      </c>
      <c r="F288" s="1" t="s">
        <v>482</v>
      </c>
      <c r="G288" s="44" t="s">
        <v>522</v>
      </c>
      <c r="H288" s="3">
        <v>522278</v>
      </c>
      <c r="I288" s="3">
        <v>0</v>
      </c>
      <c r="J288" s="3">
        <v>0</v>
      </c>
      <c r="K288" s="3">
        <v>0</v>
      </c>
      <c r="L288" s="4">
        <v>522278</v>
      </c>
      <c r="M288" s="3">
        <v>143787</v>
      </c>
      <c r="N288" s="50">
        <v>47003</v>
      </c>
      <c r="O288" s="3">
        <v>0</v>
      </c>
      <c r="P288" s="3">
        <v>0</v>
      </c>
      <c r="Q288" s="4">
        <v>190790</v>
      </c>
      <c r="R288" s="4">
        <v>331488</v>
      </c>
    </row>
    <row r="289" spans="1:18" x14ac:dyDescent="0.2">
      <c r="A289" s="2" t="s">
        <v>962</v>
      </c>
      <c r="B289" s="1" t="s">
        <v>963</v>
      </c>
      <c r="C289" s="1" t="s">
        <v>548</v>
      </c>
      <c r="D289" s="1" t="s">
        <v>48</v>
      </c>
      <c r="E289" s="43">
        <v>44048</v>
      </c>
      <c r="F289" s="1" t="s">
        <v>482</v>
      </c>
      <c r="G289" s="44" t="s">
        <v>522</v>
      </c>
      <c r="H289" s="3">
        <v>2747720</v>
      </c>
      <c r="I289" s="3">
        <v>0</v>
      </c>
      <c r="J289" s="3">
        <v>0</v>
      </c>
      <c r="K289" s="3">
        <v>0</v>
      </c>
      <c r="L289" s="4">
        <v>2747720</v>
      </c>
      <c r="M289" s="3">
        <v>826198</v>
      </c>
      <c r="N289" s="50">
        <v>247296</v>
      </c>
      <c r="O289" s="3">
        <v>0</v>
      </c>
      <c r="P289" s="3">
        <v>0</v>
      </c>
      <c r="Q289" s="4">
        <v>1073494</v>
      </c>
      <c r="R289" s="4">
        <v>1674226</v>
      </c>
    </row>
    <row r="290" spans="1:18" x14ac:dyDescent="0.2">
      <c r="A290" s="2" t="s">
        <v>965</v>
      </c>
      <c r="B290" s="1" t="s">
        <v>966</v>
      </c>
      <c r="C290" s="1" t="s">
        <v>548</v>
      </c>
      <c r="D290" s="1" t="s">
        <v>48</v>
      </c>
      <c r="E290" s="43">
        <v>44048</v>
      </c>
      <c r="F290" s="1" t="s">
        <v>482</v>
      </c>
      <c r="G290" s="44" t="s">
        <v>522</v>
      </c>
      <c r="H290" s="3">
        <v>1334514</v>
      </c>
      <c r="I290" s="3">
        <v>0</v>
      </c>
      <c r="J290" s="3">
        <v>0</v>
      </c>
      <c r="K290" s="3">
        <v>0</v>
      </c>
      <c r="L290" s="4">
        <v>1334514</v>
      </c>
      <c r="M290" s="3">
        <v>392862</v>
      </c>
      <c r="N290" s="50">
        <v>120108</v>
      </c>
      <c r="O290" s="3">
        <v>0</v>
      </c>
      <c r="P290" s="3">
        <v>0</v>
      </c>
      <c r="Q290" s="4">
        <v>512970</v>
      </c>
      <c r="R290" s="4">
        <v>821544</v>
      </c>
    </row>
    <row r="291" spans="1:18" x14ac:dyDescent="0.2">
      <c r="A291" s="2" t="s">
        <v>968</v>
      </c>
      <c r="B291" s="1" t="s">
        <v>969</v>
      </c>
      <c r="C291" s="1" t="s">
        <v>548</v>
      </c>
      <c r="D291" s="1" t="s">
        <v>48</v>
      </c>
      <c r="E291" s="43">
        <v>44048</v>
      </c>
      <c r="F291" s="1" t="s">
        <v>482</v>
      </c>
      <c r="G291" s="44" t="s">
        <v>522</v>
      </c>
      <c r="H291" s="3">
        <v>869513</v>
      </c>
      <c r="I291" s="3">
        <v>0</v>
      </c>
      <c r="J291" s="3">
        <v>0</v>
      </c>
      <c r="K291" s="3">
        <v>0</v>
      </c>
      <c r="L291" s="4">
        <v>869513</v>
      </c>
      <c r="M291" s="3">
        <v>250265</v>
      </c>
      <c r="N291" s="50">
        <v>78253</v>
      </c>
      <c r="O291" s="3">
        <v>0</v>
      </c>
      <c r="P291" s="3">
        <v>0</v>
      </c>
      <c r="Q291" s="4">
        <v>328518</v>
      </c>
      <c r="R291" s="4">
        <v>540995</v>
      </c>
    </row>
    <row r="292" spans="1:18" x14ac:dyDescent="0.2">
      <c r="A292" s="2" t="s">
        <v>1030</v>
      </c>
      <c r="B292" s="1" t="s">
        <v>1031</v>
      </c>
      <c r="C292" s="1" t="s">
        <v>548</v>
      </c>
      <c r="D292" s="1" t="s">
        <v>48</v>
      </c>
      <c r="E292" s="43">
        <v>44060</v>
      </c>
      <c r="F292" s="1" t="s">
        <v>482</v>
      </c>
      <c r="G292" s="44" t="s">
        <v>522</v>
      </c>
      <c r="H292" s="3">
        <v>941258</v>
      </c>
      <c r="I292" s="3">
        <v>0</v>
      </c>
      <c r="J292" s="3">
        <v>0</v>
      </c>
      <c r="K292" s="3">
        <v>0</v>
      </c>
      <c r="L292" s="4">
        <v>941258</v>
      </c>
      <c r="M292" s="3">
        <v>269717</v>
      </c>
      <c r="N292" s="50">
        <v>84713</v>
      </c>
      <c r="O292" s="3">
        <v>0</v>
      </c>
      <c r="P292" s="3">
        <v>0</v>
      </c>
      <c r="Q292" s="4">
        <v>354430</v>
      </c>
      <c r="R292" s="4">
        <v>586828</v>
      </c>
    </row>
    <row r="293" spans="1:18" x14ac:dyDescent="0.2">
      <c r="A293" s="2" t="s">
        <v>1032</v>
      </c>
      <c r="B293" s="1" t="s">
        <v>1033</v>
      </c>
      <c r="C293" s="1" t="s">
        <v>548</v>
      </c>
      <c r="D293" s="1" t="s">
        <v>48</v>
      </c>
      <c r="E293" s="43">
        <v>44060</v>
      </c>
      <c r="F293" s="1" t="s">
        <v>482</v>
      </c>
      <c r="G293" s="44" t="s">
        <v>522</v>
      </c>
      <c r="H293" s="3">
        <v>941257</v>
      </c>
      <c r="I293" s="3">
        <v>0</v>
      </c>
      <c r="J293" s="3">
        <v>0</v>
      </c>
      <c r="K293" s="3">
        <v>0</v>
      </c>
      <c r="L293" s="4">
        <v>941257</v>
      </c>
      <c r="M293" s="3">
        <v>269717</v>
      </c>
      <c r="N293" s="50">
        <v>84713</v>
      </c>
      <c r="O293" s="3">
        <v>0</v>
      </c>
      <c r="P293" s="3">
        <v>0</v>
      </c>
      <c r="Q293" s="4">
        <v>354430</v>
      </c>
      <c r="R293" s="4">
        <v>586827</v>
      </c>
    </row>
    <row r="294" spans="1:18" x14ac:dyDescent="0.2">
      <c r="A294" s="2" t="s">
        <v>1034</v>
      </c>
      <c r="B294" s="1" t="s">
        <v>1033</v>
      </c>
      <c r="C294" s="1" t="s">
        <v>548</v>
      </c>
      <c r="D294" s="1" t="s">
        <v>48</v>
      </c>
      <c r="E294" s="43">
        <v>44060</v>
      </c>
      <c r="F294" s="1" t="s">
        <v>482</v>
      </c>
      <c r="G294" s="44" t="s">
        <v>522</v>
      </c>
      <c r="H294" s="3">
        <v>941257</v>
      </c>
      <c r="I294" s="3">
        <v>0</v>
      </c>
      <c r="J294" s="3">
        <v>0</v>
      </c>
      <c r="K294" s="3">
        <v>0</v>
      </c>
      <c r="L294" s="4">
        <v>941257</v>
      </c>
      <c r="M294" s="3">
        <v>269717</v>
      </c>
      <c r="N294" s="50">
        <v>84713</v>
      </c>
      <c r="O294" s="3">
        <v>0</v>
      </c>
      <c r="P294" s="3">
        <v>0</v>
      </c>
      <c r="Q294" s="4">
        <v>354430</v>
      </c>
      <c r="R294" s="4">
        <v>586827</v>
      </c>
    </row>
    <row r="295" spans="1:18" x14ac:dyDescent="0.2">
      <c r="A295" s="2" t="s">
        <v>1035</v>
      </c>
      <c r="B295" s="1" t="s">
        <v>1033</v>
      </c>
      <c r="C295" s="1" t="s">
        <v>548</v>
      </c>
      <c r="D295" s="1" t="s">
        <v>48</v>
      </c>
      <c r="E295" s="43">
        <v>44060</v>
      </c>
      <c r="F295" s="1" t="s">
        <v>482</v>
      </c>
      <c r="G295" s="44" t="s">
        <v>522</v>
      </c>
      <c r="H295" s="3">
        <v>941257</v>
      </c>
      <c r="I295" s="3">
        <v>0</v>
      </c>
      <c r="J295" s="3">
        <v>0</v>
      </c>
      <c r="K295" s="3">
        <v>0</v>
      </c>
      <c r="L295" s="4">
        <v>941257</v>
      </c>
      <c r="M295" s="3">
        <v>269717</v>
      </c>
      <c r="N295" s="50">
        <v>84713</v>
      </c>
      <c r="O295" s="3">
        <v>0</v>
      </c>
      <c r="P295" s="3">
        <v>0</v>
      </c>
      <c r="Q295" s="4">
        <v>354430</v>
      </c>
      <c r="R295" s="4">
        <v>586827</v>
      </c>
    </row>
    <row r="296" spans="1:18" x14ac:dyDescent="0.2">
      <c r="A296" s="2" t="s">
        <v>1036</v>
      </c>
      <c r="B296" s="1" t="s">
        <v>1033</v>
      </c>
      <c r="C296" s="1" t="s">
        <v>548</v>
      </c>
      <c r="D296" s="1" t="s">
        <v>48</v>
      </c>
      <c r="E296" s="43">
        <v>44060</v>
      </c>
      <c r="F296" s="1" t="s">
        <v>482</v>
      </c>
      <c r="G296" s="44" t="s">
        <v>522</v>
      </c>
      <c r="H296" s="3">
        <v>941257</v>
      </c>
      <c r="I296" s="3">
        <v>0</v>
      </c>
      <c r="J296" s="3">
        <v>0</v>
      </c>
      <c r="K296" s="3">
        <v>0</v>
      </c>
      <c r="L296" s="4">
        <v>941257</v>
      </c>
      <c r="M296" s="3">
        <v>269717</v>
      </c>
      <c r="N296" s="50">
        <v>84713</v>
      </c>
      <c r="O296" s="3">
        <v>0</v>
      </c>
      <c r="P296" s="3">
        <v>0</v>
      </c>
      <c r="Q296" s="4">
        <v>354430</v>
      </c>
      <c r="R296" s="4">
        <v>586827</v>
      </c>
    </row>
    <row r="297" spans="1:18" x14ac:dyDescent="0.2">
      <c r="A297" s="2" t="s">
        <v>1037</v>
      </c>
      <c r="B297" s="1" t="s">
        <v>1033</v>
      </c>
      <c r="C297" s="1" t="s">
        <v>548</v>
      </c>
      <c r="D297" s="1" t="s">
        <v>48</v>
      </c>
      <c r="E297" s="43">
        <v>44060</v>
      </c>
      <c r="F297" s="1" t="s">
        <v>482</v>
      </c>
      <c r="G297" s="44" t="s">
        <v>522</v>
      </c>
      <c r="H297" s="3">
        <v>941257</v>
      </c>
      <c r="I297" s="3">
        <v>0</v>
      </c>
      <c r="J297" s="3">
        <v>0</v>
      </c>
      <c r="K297" s="3">
        <v>0</v>
      </c>
      <c r="L297" s="4">
        <v>941257</v>
      </c>
      <c r="M297" s="3">
        <v>269717</v>
      </c>
      <c r="N297" s="50">
        <v>84713</v>
      </c>
      <c r="O297" s="3">
        <v>0</v>
      </c>
      <c r="P297" s="3">
        <v>0</v>
      </c>
      <c r="Q297" s="4">
        <v>354430</v>
      </c>
      <c r="R297" s="4">
        <v>586827</v>
      </c>
    </row>
    <row r="298" spans="1:18" x14ac:dyDescent="0.2">
      <c r="A298" s="2" t="s">
        <v>1038</v>
      </c>
      <c r="B298" s="1" t="s">
        <v>1033</v>
      </c>
      <c r="C298" s="1" t="s">
        <v>548</v>
      </c>
      <c r="D298" s="1" t="s">
        <v>48</v>
      </c>
      <c r="E298" s="43">
        <v>44060</v>
      </c>
      <c r="F298" s="1" t="s">
        <v>482</v>
      </c>
      <c r="G298" s="44" t="s">
        <v>522</v>
      </c>
      <c r="H298" s="3">
        <v>941257</v>
      </c>
      <c r="I298" s="3">
        <v>0</v>
      </c>
      <c r="J298" s="3">
        <v>0</v>
      </c>
      <c r="K298" s="3">
        <v>0</v>
      </c>
      <c r="L298" s="4">
        <v>941257</v>
      </c>
      <c r="M298" s="3">
        <v>269717</v>
      </c>
      <c r="N298" s="50">
        <v>84713</v>
      </c>
      <c r="O298" s="3">
        <v>0</v>
      </c>
      <c r="P298" s="3">
        <v>0</v>
      </c>
      <c r="Q298" s="4">
        <v>354430</v>
      </c>
      <c r="R298" s="4">
        <v>586827</v>
      </c>
    </row>
    <row r="299" spans="1:18" x14ac:dyDescent="0.2">
      <c r="A299" s="2" t="s">
        <v>1039</v>
      </c>
      <c r="B299" s="1" t="s">
        <v>1033</v>
      </c>
      <c r="C299" s="1" t="s">
        <v>548</v>
      </c>
      <c r="D299" s="1" t="s">
        <v>48</v>
      </c>
      <c r="E299" s="43">
        <v>44060</v>
      </c>
      <c r="F299" s="1" t="s">
        <v>482</v>
      </c>
      <c r="G299" s="44" t="s">
        <v>522</v>
      </c>
      <c r="H299" s="3">
        <v>941257</v>
      </c>
      <c r="I299" s="3">
        <v>0</v>
      </c>
      <c r="J299" s="3">
        <v>0</v>
      </c>
      <c r="K299" s="3">
        <v>0</v>
      </c>
      <c r="L299" s="4">
        <v>941257</v>
      </c>
      <c r="M299" s="3">
        <v>269717</v>
      </c>
      <c r="N299" s="50">
        <v>84713</v>
      </c>
      <c r="O299" s="3">
        <v>0</v>
      </c>
      <c r="P299" s="3">
        <v>0</v>
      </c>
      <c r="Q299" s="4">
        <v>354430</v>
      </c>
      <c r="R299" s="4">
        <v>586827</v>
      </c>
    </row>
    <row r="300" spans="1:18" x14ac:dyDescent="0.2">
      <c r="A300" s="2" t="s">
        <v>1040</v>
      </c>
      <c r="B300" s="1" t="s">
        <v>1033</v>
      </c>
      <c r="C300" s="1" t="s">
        <v>548</v>
      </c>
      <c r="D300" s="1" t="s">
        <v>48</v>
      </c>
      <c r="E300" s="43">
        <v>44060</v>
      </c>
      <c r="F300" s="1" t="s">
        <v>482</v>
      </c>
      <c r="G300" s="44" t="s">
        <v>522</v>
      </c>
      <c r="H300" s="3">
        <v>941257</v>
      </c>
      <c r="I300" s="3">
        <v>0</v>
      </c>
      <c r="J300" s="3">
        <v>0</v>
      </c>
      <c r="K300" s="3">
        <v>0</v>
      </c>
      <c r="L300" s="4">
        <v>941257</v>
      </c>
      <c r="M300" s="3">
        <v>269717</v>
      </c>
      <c r="N300" s="50">
        <v>84713</v>
      </c>
      <c r="O300" s="3">
        <v>0</v>
      </c>
      <c r="P300" s="3">
        <v>0</v>
      </c>
      <c r="Q300" s="4">
        <v>354430</v>
      </c>
      <c r="R300" s="4">
        <v>586827</v>
      </c>
    </row>
    <row r="301" spans="1:18" x14ac:dyDescent="0.2">
      <c r="A301" s="2" t="s">
        <v>1041</v>
      </c>
      <c r="B301" s="1" t="s">
        <v>1042</v>
      </c>
      <c r="C301" s="1" t="s">
        <v>548</v>
      </c>
      <c r="D301" s="1" t="s">
        <v>48</v>
      </c>
      <c r="E301" s="43">
        <v>44060</v>
      </c>
      <c r="F301" s="1" t="s">
        <v>482</v>
      </c>
      <c r="G301" s="44" t="s">
        <v>522</v>
      </c>
      <c r="H301" s="3">
        <v>941257</v>
      </c>
      <c r="I301" s="3">
        <v>0</v>
      </c>
      <c r="J301" s="3">
        <v>0</v>
      </c>
      <c r="K301" s="3">
        <v>0</v>
      </c>
      <c r="L301" s="4">
        <v>941257</v>
      </c>
      <c r="M301" s="3">
        <v>269717</v>
      </c>
      <c r="N301" s="50">
        <v>84713</v>
      </c>
      <c r="O301" s="3">
        <v>0</v>
      </c>
      <c r="P301" s="3">
        <v>0</v>
      </c>
      <c r="Q301" s="4">
        <v>354430</v>
      </c>
      <c r="R301" s="4">
        <v>586827</v>
      </c>
    </row>
    <row r="302" spans="1:18" x14ac:dyDescent="0.2">
      <c r="A302" s="2" t="s">
        <v>1043</v>
      </c>
      <c r="B302" s="1" t="s">
        <v>1042</v>
      </c>
      <c r="C302" s="1" t="s">
        <v>548</v>
      </c>
      <c r="D302" s="1" t="s">
        <v>48</v>
      </c>
      <c r="E302" s="43">
        <v>44060</v>
      </c>
      <c r="F302" s="1" t="s">
        <v>482</v>
      </c>
      <c r="G302" s="44" t="s">
        <v>522</v>
      </c>
      <c r="H302" s="3">
        <v>941257</v>
      </c>
      <c r="I302" s="3">
        <v>0</v>
      </c>
      <c r="J302" s="3">
        <v>0</v>
      </c>
      <c r="K302" s="3">
        <v>0</v>
      </c>
      <c r="L302" s="4">
        <v>941257</v>
      </c>
      <c r="M302" s="3">
        <v>269717</v>
      </c>
      <c r="N302" s="50">
        <v>84713</v>
      </c>
      <c r="O302" s="3">
        <v>0</v>
      </c>
      <c r="P302" s="3">
        <v>0</v>
      </c>
      <c r="Q302" s="4">
        <v>354430</v>
      </c>
      <c r="R302" s="4">
        <v>586827</v>
      </c>
    </row>
    <row r="303" spans="1:18" x14ac:dyDescent="0.2">
      <c r="A303" s="2" t="s">
        <v>1044</v>
      </c>
      <c r="B303" s="1" t="s">
        <v>1042</v>
      </c>
      <c r="C303" s="1" t="s">
        <v>548</v>
      </c>
      <c r="D303" s="1" t="s">
        <v>48</v>
      </c>
      <c r="E303" s="43">
        <v>44060</v>
      </c>
      <c r="F303" s="1" t="s">
        <v>482</v>
      </c>
      <c r="G303" s="44" t="s">
        <v>522</v>
      </c>
      <c r="H303" s="3">
        <v>941257</v>
      </c>
      <c r="I303" s="3">
        <v>0</v>
      </c>
      <c r="J303" s="3">
        <v>0</v>
      </c>
      <c r="K303" s="3">
        <v>0</v>
      </c>
      <c r="L303" s="4">
        <v>941257</v>
      </c>
      <c r="M303" s="3">
        <v>269717</v>
      </c>
      <c r="N303" s="50">
        <v>84713</v>
      </c>
      <c r="O303" s="3">
        <v>0</v>
      </c>
      <c r="P303" s="3">
        <v>0</v>
      </c>
      <c r="Q303" s="4">
        <v>354430</v>
      </c>
      <c r="R303" s="4">
        <v>586827</v>
      </c>
    </row>
    <row r="304" spans="1:18" x14ac:dyDescent="0.2">
      <c r="A304" s="2" t="s">
        <v>1045</v>
      </c>
      <c r="B304" s="1" t="s">
        <v>1046</v>
      </c>
      <c r="C304" s="1" t="s">
        <v>548</v>
      </c>
      <c r="D304" s="1" t="s">
        <v>48</v>
      </c>
      <c r="E304" s="43">
        <v>44060</v>
      </c>
      <c r="F304" s="1" t="s">
        <v>482</v>
      </c>
      <c r="G304" s="44" t="s">
        <v>522</v>
      </c>
      <c r="H304" s="3">
        <v>941257</v>
      </c>
      <c r="I304" s="3">
        <v>0</v>
      </c>
      <c r="J304" s="3">
        <v>0</v>
      </c>
      <c r="K304" s="3">
        <v>0</v>
      </c>
      <c r="L304" s="4">
        <v>941257</v>
      </c>
      <c r="M304" s="3">
        <v>269717</v>
      </c>
      <c r="N304" s="50">
        <v>84713</v>
      </c>
      <c r="O304" s="3">
        <v>0</v>
      </c>
      <c r="P304" s="3">
        <v>0</v>
      </c>
      <c r="Q304" s="4">
        <v>354430</v>
      </c>
      <c r="R304" s="4">
        <v>586827</v>
      </c>
    </row>
    <row r="305" spans="1:18" x14ac:dyDescent="0.2">
      <c r="A305" s="2" t="s">
        <v>1047</v>
      </c>
      <c r="B305" s="1" t="s">
        <v>1048</v>
      </c>
      <c r="C305" s="1" t="s">
        <v>548</v>
      </c>
      <c r="D305" s="1" t="s">
        <v>48</v>
      </c>
      <c r="E305" s="43">
        <v>44060</v>
      </c>
      <c r="F305" s="1" t="s">
        <v>482</v>
      </c>
      <c r="G305" s="44" t="s">
        <v>522</v>
      </c>
      <c r="H305" s="3">
        <v>1118181</v>
      </c>
      <c r="I305" s="3">
        <v>0</v>
      </c>
      <c r="J305" s="3">
        <v>0</v>
      </c>
      <c r="K305" s="3">
        <v>0</v>
      </c>
      <c r="L305" s="4">
        <v>1118181</v>
      </c>
      <c r="M305" s="3">
        <v>323436</v>
      </c>
      <c r="N305" s="50">
        <v>100638</v>
      </c>
      <c r="O305" s="3">
        <v>0</v>
      </c>
      <c r="P305" s="3">
        <v>0</v>
      </c>
      <c r="Q305" s="4">
        <v>424074</v>
      </c>
      <c r="R305" s="4">
        <v>694107</v>
      </c>
    </row>
    <row r="306" spans="1:18" x14ac:dyDescent="0.2">
      <c r="A306" s="2" t="s">
        <v>1049</v>
      </c>
      <c r="B306" s="1" t="s">
        <v>904</v>
      </c>
      <c r="C306" s="1" t="s">
        <v>548</v>
      </c>
      <c r="D306" s="1" t="s">
        <v>48</v>
      </c>
      <c r="E306" s="43">
        <v>44060</v>
      </c>
      <c r="F306" s="1" t="s">
        <v>482</v>
      </c>
      <c r="G306" s="44" t="s">
        <v>522</v>
      </c>
      <c r="H306" s="3">
        <v>1454669</v>
      </c>
      <c r="I306" s="3">
        <v>0</v>
      </c>
      <c r="J306" s="3">
        <v>0</v>
      </c>
      <c r="K306" s="3">
        <v>0</v>
      </c>
      <c r="L306" s="4">
        <v>1454669</v>
      </c>
      <c r="M306" s="3">
        <v>425627</v>
      </c>
      <c r="N306" s="50">
        <v>130920</v>
      </c>
      <c r="O306" s="3">
        <v>0</v>
      </c>
      <c r="P306" s="3">
        <v>0</v>
      </c>
      <c r="Q306" s="4">
        <v>556547</v>
      </c>
      <c r="R306" s="4">
        <v>898122</v>
      </c>
    </row>
    <row r="307" spans="1:18" x14ac:dyDescent="0.2">
      <c r="A307" s="2" t="s">
        <v>1050</v>
      </c>
      <c r="B307" s="1" t="s">
        <v>904</v>
      </c>
      <c r="C307" s="1" t="s">
        <v>548</v>
      </c>
      <c r="D307" s="1" t="s">
        <v>48</v>
      </c>
      <c r="E307" s="43">
        <v>44060</v>
      </c>
      <c r="F307" s="1" t="s">
        <v>482</v>
      </c>
      <c r="G307" s="44" t="s">
        <v>522</v>
      </c>
      <c r="H307" s="3">
        <v>1454669</v>
      </c>
      <c r="I307" s="3">
        <v>0</v>
      </c>
      <c r="J307" s="3">
        <v>0</v>
      </c>
      <c r="K307" s="3">
        <v>0</v>
      </c>
      <c r="L307" s="4">
        <v>1454669</v>
      </c>
      <c r="M307" s="3">
        <v>425627</v>
      </c>
      <c r="N307" s="50">
        <v>130920</v>
      </c>
      <c r="O307" s="3">
        <v>0</v>
      </c>
      <c r="P307" s="3">
        <v>0</v>
      </c>
      <c r="Q307" s="4">
        <v>556547</v>
      </c>
      <c r="R307" s="4">
        <v>898122</v>
      </c>
    </row>
    <row r="308" spans="1:18" x14ac:dyDescent="0.2">
      <c r="A308" s="2" t="s">
        <v>1051</v>
      </c>
      <c r="B308" s="1" t="s">
        <v>904</v>
      </c>
      <c r="C308" s="1" t="s">
        <v>548</v>
      </c>
      <c r="D308" s="1" t="s">
        <v>48</v>
      </c>
      <c r="E308" s="43">
        <v>44060</v>
      </c>
      <c r="F308" s="1" t="s">
        <v>482</v>
      </c>
      <c r="G308" s="44" t="s">
        <v>522</v>
      </c>
      <c r="H308" s="3">
        <v>1454669</v>
      </c>
      <c r="I308" s="3">
        <v>0</v>
      </c>
      <c r="J308" s="3">
        <v>0</v>
      </c>
      <c r="K308" s="3">
        <v>0</v>
      </c>
      <c r="L308" s="4">
        <v>1454669</v>
      </c>
      <c r="M308" s="3">
        <v>425627</v>
      </c>
      <c r="N308" s="50">
        <v>130920</v>
      </c>
      <c r="O308" s="3">
        <v>0</v>
      </c>
      <c r="P308" s="3">
        <v>0</v>
      </c>
      <c r="Q308" s="4">
        <v>556547</v>
      </c>
      <c r="R308" s="4">
        <v>898122</v>
      </c>
    </row>
    <row r="309" spans="1:18" x14ac:dyDescent="0.2">
      <c r="A309" s="2" t="s">
        <v>1052</v>
      </c>
      <c r="B309" s="1" t="s">
        <v>904</v>
      </c>
      <c r="C309" s="1" t="s">
        <v>548</v>
      </c>
      <c r="D309" s="1" t="s">
        <v>48</v>
      </c>
      <c r="E309" s="43">
        <v>44060</v>
      </c>
      <c r="F309" s="1" t="s">
        <v>482</v>
      </c>
      <c r="G309" s="44" t="s">
        <v>522</v>
      </c>
      <c r="H309" s="3">
        <v>1454669</v>
      </c>
      <c r="I309" s="3">
        <v>0</v>
      </c>
      <c r="J309" s="3">
        <v>0</v>
      </c>
      <c r="K309" s="3">
        <v>0</v>
      </c>
      <c r="L309" s="4">
        <v>1454669</v>
      </c>
      <c r="M309" s="3">
        <v>425627</v>
      </c>
      <c r="N309" s="50">
        <v>130920</v>
      </c>
      <c r="O309" s="3">
        <v>0</v>
      </c>
      <c r="P309" s="3">
        <v>0</v>
      </c>
      <c r="Q309" s="4">
        <v>556547</v>
      </c>
      <c r="R309" s="4">
        <v>898122</v>
      </c>
    </row>
    <row r="310" spans="1:18" x14ac:dyDescent="0.2">
      <c r="A310" s="2" t="s">
        <v>1053</v>
      </c>
      <c r="B310" s="1" t="s">
        <v>911</v>
      </c>
      <c r="C310" s="1" t="s">
        <v>548</v>
      </c>
      <c r="D310" s="1" t="s">
        <v>48</v>
      </c>
      <c r="E310" s="43">
        <v>44060</v>
      </c>
      <c r="F310" s="1" t="s">
        <v>482</v>
      </c>
      <c r="G310" s="44" t="s">
        <v>522</v>
      </c>
      <c r="H310" s="3">
        <v>1454669</v>
      </c>
      <c r="I310" s="3">
        <v>0</v>
      </c>
      <c r="J310" s="3">
        <v>0</v>
      </c>
      <c r="K310" s="3">
        <v>0</v>
      </c>
      <c r="L310" s="4">
        <v>1454669</v>
      </c>
      <c r="M310" s="3">
        <v>425627</v>
      </c>
      <c r="N310" s="50">
        <v>130920</v>
      </c>
      <c r="O310" s="3">
        <v>0</v>
      </c>
      <c r="P310" s="3">
        <v>0</v>
      </c>
      <c r="Q310" s="4">
        <v>556547</v>
      </c>
      <c r="R310" s="4">
        <v>898122</v>
      </c>
    </row>
    <row r="311" spans="1:18" x14ac:dyDescent="0.2">
      <c r="A311" s="2" t="s">
        <v>1054</v>
      </c>
      <c r="B311" s="1" t="s">
        <v>911</v>
      </c>
      <c r="C311" s="1" t="s">
        <v>548</v>
      </c>
      <c r="D311" s="1" t="s">
        <v>48</v>
      </c>
      <c r="E311" s="43">
        <v>44060</v>
      </c>
      <c r="F311" s="1" t="s">
        <v>482</v>
      </c>
      <c r="G311" s="44" t="s">
        <v>522</v>
      </c>
      <c r="H311" s="3">
        <v>1454669</v>
      </c>
      <c r="I311" s="3">
        <v>0</v>
      </c>
      <c r="J311" s="3">
        <v>0</v>
      </c>
      <c r="K311" s="3">
        <v>0</v>
      </c>
      <c r="L311" s="4">
        <v>1454669</v>
      </c>
      <c r="M311" s="3">
        <v>425627</v>
      </c>
      <c r="N311" s="50">
        <v>130920</v>
      </c>
      <c r="O311" s="3">
        <v>0</v>
      </c>
      <c r="P311" s="3">
        <v>0</v>
      </c>
      <c r="Q311" s="4">
        <v>556547</v>
      </c>
      <c r="R311" s="4">
        <v>898122</v>
      </c>
    </row>
    <row r="312" spans="1:18" x14ac:dyDescent="0.2">
      <c r="A312" s="2" t="s">
        <v>1055</v>
      </c>
      <c r="B312" s="1" t="s">
        <v>911</v>
      </c>
      <c r="C312" s="1" t="s">
        <v>548</v>
      </c>
      <c r="D312" s="1" t="s">
        <v>48</v>
      </c>
      <c r="E312" s="43">
        <v>44060</v>
      </c>
      <c r="F312" s="1" t="s">
        <v>482</v>
      </c>
      <c r="G312" s="44" t="s">
        <v>522</v>
      </c>
      <c r="H312" s="3">
        <v>1454669</v>
      </c>
      <c r="I312" s="3">
        <v>0</v>
      </c>
      <c r="J312" s="3">
        <v>0</v>
      </c>
      <c r="K312" s="3">
        <v>0</v>
      </c>
      <c r="L312" s="4">
        <v>1454669</v>
      </c>
      <c r="M312" s="3">
        <v>425627</v>
      </c>
      <c r="N312" s="50">
        <v>130920</v>
      </c>
      <c r="O312" s="3">
        <v>0</v>
      </c>
      <c r="P312" s="3">
        <v>0</v>
      </c>
      <c r="Q312" s="4">
        <v>556547</v>
      </c>
      <c r="R312" s="4">
        <v>898122</v>
      </c>
    </row>
    <row r="313" spans="1:18" x14ac:dyDescent="0.2">
      <c r="A313" s="2" t="s">
        <v>1056</v>
      </c>
      <c r="B313" s="1" t="s">
        <v>919</v>
      </c>
      <c r="C313" s="1" t="s">
        <v>548</v>
      </c>
      <c r="D313" s="1" t="s">
        <v>48</v>
      </c>
      <c r="E313" s="43">
        <v>44060</v>
      </c>
      <c r="F313" s="1" t="s">
        <v>482</v>
      </c>
      <c r="G313" s="44" t="s">
        <v>522</v>
      </c>
      <c r="H313" s="3">
        <v>1454669</v>
      </c>
      <c r="I313" s="3">
        <v>0</v>
      </c>
      <c r="J313" s="3">
        <v>0</v>
      </c>
      <c r="K313" s="3">
        <v>0</v>
      </c>
      <c r="L313" s="4">
        <v>1454669</v>
      </c>
      <c r="M313" s="3">
        <v>425627</v>
      </c>
      <c r="N313" s="50">
        <v>130920</v>
      </c>
      <c r="O313" s="3">
        <v>0</v>
      </c>
      <c r="P313" s="3">
        <v>0</v>
      </c>
      <c r="Q313" s="4">
        <v>556547</v>
      </c>
      <c r="R313" s="4">
        <v>898122</v>
      </c>
    </row>
    <row r="314" spans="1:18" x14ac:dyDescent="0.2">
      <c r="A314" s="2" t="s">
        <v>1057</v>
      </c>
      <c r="B314" s="1" t="s">
        <v>919</v>
      </c>
      <c r="C314" s="1" t="s">
        <v>548</v>
      </c>
      <c r="D314" s="1" t="s">
        <v>48</v>
      </c>
      <c r="E314" s="43">
        <v>44060</v>
      </c>
      <c r="F314" s="1" t="s">
        <v>482</v>
      </c>
      <c r="G314" s="44" t="s">
        <v>522</v>
      </c>
      <c r="H314" s="3">
        <v>1454669</v>
      </c>
      <c r="I314" s="3">
        <v>0</v>
      </c>
      <c r="J314" s="3">
        <v>0</v>
      </c>
      <c r="K314" s="3">
        <v>0</v>
      </c>
      <c r="L314" s="4">
        <v>1454669</v>
      </c>
      <c r="M314" s="3">
        <v>425627</v>
      </c>
      <c r="N314" s="50">
        <v>130920</v>
      </c>
      <c r="O314" s="3">
        <v>0</v>
      </c>
      <c r="P314" s="3">
        <v>0</v>
      </c>
      <c r="Q314" s="4">
        <v>556547</v>
      </c>
      <c r="R314" s="4">
        <v>898122</v>
      </c>
    </row>
    <row r="315" spans="1:18" x14ac:dyDescent="0.2">
      <c r="A315" s="2" t="s">
        <v>1058</v>
      </c>
      <c r="B315" s="1" t="s">
        <v>919</v>
      </c>
      <c r="C315" s="1" t="s">
        <v>548</v>
      </c>
      <c r="D315" s="1" t="s">
        <v>48</v>
      </c>
      <c r="E315" s="43">
        <v>44060</v>
      </c>
      <c r="F315" s="1" t="s">
        <v>482</v>
      </c>
      <c r="G315" s="44" t="s">
        <v>522</v>
      </c>
      <c r="H315" s="3">
        <v>1454669</v>
      </c>
      <c r="I315" s="3">
        <v>0</v>
      </c>
      <c r="J315" s="3">
        <v>0</v>
      </c>
      <c r="K315" s="3">
        <v>0</v>
      </c>
      <c r="L315" s="4">
        <v>1454669</v>
      </c>
      <c r="M315" s="3">
        <v>425627</v>
      </c>
      <c r="N315" s="50">
        <v>130920</v>
      </c>
      <c r="O315" s="3">
        <v>0</v>
      </c>
      <c r="P315" s="3">
        <v>0</v>
      </c>
      <c r="Q315" s="4">
        <v>556547</v>
      </c>
      <c r="R315" s="4">
        <v>898122</v>
      </c>
    </row>
    <row r="316" spans="1:18" x14ac:dyDescent="0.2">
      <c r="A316" s="2" t="s">
        <v>1059</v>
      </c>
      <c r="B316" s="1" t="s">
        <v>1060</v>
      </c>
      <c r="C316" s="1" t="s">
        <v>548</v>
      </c>
      <c r="D316" s="1" t="s">
        <v>48</v>
      </c>
      <c r="E316" s="43">
        <v>44060</v>
      </c>
      <c r="F316" s="1" t="s">
        <v>482</v>
      </c>
      <c r="G316" s="44" t="s">
        <v>522</v>
      </c>
      <c r="H316" s="3">
        <v>1460578</v>
      </c>
      <c r="I316" s="3">
        <v>0</v>
      </c>
      <c r="J316" s="3">
        <v>0</v>
      </c>
      <c r="K316" s="3">
        <v>0</v>
      </c>
      <c r="L316" s="4">
        <v>1460578</v>
      </c>
      <c r="M316" s="3">
        <v>427419</v>
      </c>
      <c r="N316" s="50">
        <v>131454</v>
      </c>
      <c r="O316" s="3">
        <v>0</v>
      </c>
      <c r="P316" s="3">
        <v>0</v>
      </c>
      <c r="Q316" s="4">
        <v>558873</v>
      </c>
      <c r="R316" s="4">
        <v>901705</v>
      </c>
    </row>
    <row r="317" spans="1:18" x14ac:dyDescent="0.2">
      <c r="A317" s="2" t="s">
        <v>1061</v>
      </c>
      <c r="B317" s="1" t="s">
        <v>1062</v>
      </c>
      <c r="C317" s="1" t="s">
        <v>548</v>
      </c>
      <c r="D317" s="1" t="s">
        <v>48</v>
      </c>
      <c r="E317" s="43">
        <v>44060</v>
      </c>
      <c r="F317" s="1" t="s">
        <v>482</v>
      </c>
      <c r="G317" s="44" t="s">
        <v>522</v>
      </c>
      <c r="H317" s="3">
        <v>3675264</v>
      </c>
      <c r="I317" s="3">
        <v>0</v>
      </c>
      <c r="J317" s="3">
        <v>0</v>
      </c>
      <c r="K317" s="3">
        <v>0</v>
      </c>
      <c r="L317" s="4">
        <v>3675264</v>
      </c>
      <c r="M317" s="3">
        <v>1100003</v>
      </c>
      <c r="N317" s="50">
        <v>330773</v>
      </c>
      <c r="O317" s="3">
        <v>0</v>
      </c>
      <c r="P317" s="3">
        <v>0</v>
      </c>
      <c r="Q317" s="4">
        <v>1430776</v>
      </c>
      <c r="R317" s="4">
        <v>2244488</v>
      </c>
    </row>
    <row r="318" spans="1:18" x14ac:dyDescent="0.2">
      <c r="A318" s="2" t="s">
        <v>1063</v>
      </c>
      <c r="B318" s="1" t="s">
        <v>1062</v>
      </c>
      <c r="C318" s="1" t="s">
        <v>548</v>
      </c>
      <c r="D318" s="1" t="s">
        <v>48</v>
      </c>
      <c r="E318" s="43">
        <v>44060</v>
      </c>
      <c r="F318" s="1" t="s">
        <v>482</v>
      </c>
      <c r="G318" s="44" t="s">
        <v>522</v>
      </c>
      <c r="H318" s="3">
        <v>3675264</v>
      </c>
      <c r="I318" s="3">
        <v>0</v>
      </c>
      <c r="J318" s="3">
        <v>0</v>
      </c>
      <c r="K318" s="3">
        <v>0</v>
      </c>
      <c r="L318" s="4">
        <v>3675264</v>
      </c>
      <c r="M318" s="3">
        <v>1100003</v>
      </c>
      <c r="N318" s="50">
        <v>330773</v>
      </c>
      <c r="O318" s="3">
        <v>0</v>
      </c>
      <c r="P318" s="3">
        <v>0</v>
      </c>
      <c r="Q318" s="4">
        <v>1430776</v>
      </c>
      <c r="R318" s="4">
        <v>2244488</v>
      </c>
    </row>
    <row r="319" spans="1:18" x14ac:dyDescent="0.2">
      <c r="A319" s="2" t="s">
        <v>1064</v>
      </c>
      <c r="B319" s="1" t="s">
        <v>1062</v>
      </c>
      <c r="C319" s="1" t="s">
        <v>548</v>
      </c>
      <c r="D319" s="1" t="s">
        <v>48</v>
      </c>
      <c r="E319" s="43">
        <v>44060</v>
      </c>
      <c r="F319" s="1" t="s">
        <v>482</v>
      </c>
      <c r="G319" s="44" t="s">
        <v>522</v>
      </c>
      <c r="H319" s="3">
        <v>3675264</v>
      </c>
      <c r="I319" s="3">
        <v>0</v>
      </c>
      <c r="J319" s="3">
        <v>0</v>
      </c>
      <c r="K319" s="3">
        <v>0</v>
      </c>
      <c r="L319" s="4">
        <v>3675264</v>
      </c>
      <c r="M319" s="3">
        <v>1100003</v>
      </c>
      <c r="N319" s="50">
        <v>330773</v>
      </c>
      <c r="O319" s="3">
        <v>0</v>
      </c>
      <c r="P319" s="3">
        <v>0</v>
      </c>
      <c r="Q319" s="4">
        <v>1430776</v>
      </c>
      <c r="R319" s="4">
        <v>2244488</v>
      </c>
    </row>
    <row r="320" spans="1:18" x14ac:dyDescent="0.2">
      <c r="A320" s="2" t="s">
        <v>1065</v>
      </c>
      <c r="B320" s="1" t="s">
        <v>1066</v>
      </c>
      <c r="C320" s="1" t="s">
        <v>548</v>
      </c>
      <c r="D320" s="1" t="s">
        <v>48</v>
      </c>
      <c r="E320" s="43">
        <v>44060</v>
      </c>
      <c r="F320" s="1" t="s">
        <v>482</v>
      </c>
      <c r="G320" s="44" t="s">
        <v>522</v>
      </c>
      <c r="H320" s="3">
        <v>1553288</v>
      </c>
      <c r="I320" s="3">
        <v>0</v>
      </c>
      <c r="J320" s="3">
        <v>0</v>
      </c>
      <c r="K320" s="3">
        <v>0</v>
      </c>
      <c r="L320" s="4">
        <v>1553288</v>
      </c>
      <c r="M320" s="3">
        <v>455581</v>
      </c>
      <c r="N320" s="50">
        <v>139800</v>
      </c>
      <c r="O320" s="3">
        <v>0</v>
      </c>
      <c r="P320" s="3">
        <v>0</v>
      </c>
      <c r="Q320" s="4">
        <v>595381</v>
      </c>
      <c r="R320" s="4">
        <v>957907</v>
      </c>
    </row>
    <row r="321" spans="1:18" x14ac:dyDescent="0.2">
      <c r="A321" s="2" t="s">
        <v>1067</v>
      </c>
      <c r="B321" s="1" t="s">
        <v>1066</v>
      </c>
      <c r="C321" s="1" t="s">
        <v>548</v>
      </c>
      <c r="D321" s="1" t="s">
        <v>48</v>
      </c>
      <c r="E321" s="43">
        <v>44060</v>
      </c>
      <c r="F321" s="1" t="s">
        <v>482</v>
      </c>
      <c r="G321" s="44" t="s">
        <v>522</v>
      </c>
      <c r="H321" s="3">
        <v>1553288</v>
      </c>
      <c r="I321" s="3">
        <v>0</v>
      </c>
      <c r="J321" s="3">
        <v>0</v>
      </c>
      <c r="K321" s="3">
        <v>0</v>
      </c>
      <c r="L321" s="4">
        <v>1553288</v>
      </c>
      <c r="M321" s="3">
        <v>455581</v>
      </c>
      <c r="N321" s="50">
        <v>139800</v>
      </c>
      <c r="O321" s="3">
        <v>0</v>
      </c>
      <c r="P321" s="3">
        <v>0</v>
      </c>
      <c r="Q321" s="4">
        <v>595381</v>
      </c>
      <c r="R321" s="4">
        <v>957907</v>
      </c>
    </row>
    <row r="322" spans="1:18" x14ac:dyDescent="0.2">
      <c r="A322" s="2" t="s">
        <v>1068</v>
      </c>
      <c r="B322" s="1" t="s">
        <v>1066</v>
      </c>
      <c r="C322" s="1" t="s">
        <v>548</v>
      </c>
      <c r="D322" s="1" t="s">
        <v>48</v>
      </c>
      <c r="E322" s="43">
        <v>44060</v>
      </c>
      <c r="F322" s="1" t="s">
        <v>482</v>
      </c>
      <c r="G322" s="44" t="s">
        <v>522</v>
      </c>
      <c r="H322" s="3">
        <v>1553288</v>
      </c>
      <c r="I322" s="3">
        <v>0</v>
      </c>
      <c r="J322" s="3">
        <v>0</v>
      </c>
      <c r="K322" s="3">
        <v>0</v>
      </c>
      <c r="L322" s="4">
        <v>1553288</v>
      </c>
      <c r="M322" s="3">
        <v>455581</v>
      </c>
      <c r="N322" s="50">
        <v>139800</v>
      </c>
      <c r="O322" s="3">
        <v>0</v>
      </c>
      <c r="P322" s="3">
        <v>0</v>
      </c>
      <c r="Q322" s="4">
        <v>595381</v>
      </c>
      <c r="R322" s="4">
        <v>957907</v>
      </c>
    </row>
    <row r="323" spans="1:18" x14ac:dyDescent="0.2">
      <c r="A323" s="2" t="s">
        <v>1069</v>
      </c>
      <c r="B323" s="1" t="s">
        <v>1066</v>
      </c>
      <c r="C323" s="1" t="s">
        <v>548</v>
      </c>
      <c r="D323" s="1" t="s">
        <v>48</v>
      </c>
      <c r="E323" s="43">
        <v>44060</v>
      </c>
      <c r="F323" s="1" t="s">
        <v>482</v>
      </c>
      <c r="G323" s="44" t="s">
        <v>522</v>
      </c>
      <c r="H323" s="3">
        <v>1553288</v>
      </c>
      <c r="I323" s="3">
        <v>0</v>
      </c>
      <c r="J323" s="3">
        <v>0</v>
      </c>
      <c r="K323" s="3">
        <v>0</v>
      </c>
      <c r="L323" s="4">
        <v>1553288</v>
      </c>
      <c r="M323" s="3">
        <v>455581</v>
      </c>
      <c r="N323" s="50">
        <v>139800</v>
      </c>
      <c r="O323" s="3">
        <v>0</v>
      </c>
      <c r="P323" s="3">
        <v>0</v>
      </c>
      <c r="Q323" s="4">
        <v>595381</v>
      </c>
      <c r="R323" s="4">
        <v>957907</v>
      </c>
    </row>
    <row r="324" spans="1:18" x14ac:dyDescent="0.2">
      <c r="A324" s="2" t="s">
        <v>1070</v>
      </c>
      <c r="B324" s="1" t="s">
        <v>1066</v>
      </c>
      <c r="C324" s="1" t="s">
        <v>548</v>
      </c>
      <c r="D324" s="1" t="s">
        <v>48</v>
      </c>
      <c r="E324" s="43">
        <v>44060</v>
      </c>
      <c r="F324" s="1" t="s">
        <v>482</v>
      </c>
      <c r="G324" s="44" t="s">
        <v>522</v>
      </c>
      <c r="H324" s="3">
        <v>1553288</v>
      </c>
      <c r="I324" s="3">
        <v>0</v>
      </c>
      <c r="J324" s="3">
        <v>0</v>
      </c>
      <c r="K324" s="3">
        <v>0</v>
      </c>
      <c r="L324" s="4">
        <v>1553288</v>
      </c>
      <c r="M324" s="3">
        <v>455581</v>
      </c>
      <c r="N324" s="50">
        <v>139800</v>
      </c>
      <c r="O324" s="3">
        <v>0</v>
      </c>
      <c r="P324" s="3">
        <v>0</v>
      </c>
      <c r="Q324" s="4">
        <v>595381</v>
      </c>
      <c r="R324" s="4">
        <v>957907</v>
      </c>
    </row>
    <row r="325" spans="1:18" x14ac:dyDescent="0.2">
      <c r="A325" s="2" t="s">
        <v>1071</v>
      </c>
      <c r="B325" s="1" t="s">
        <v>1066</v>
      </c>
      <c r="C325" s="1" t="s">
        <v>548</v>
      </c>
      <c r="D325" s="1" t="s">
        <v>48</v>
      </c>
      <c r="E325" s="43">
        <v>44060</v>
      </c>
      <c r="F325" s="1" t="s">
        <v>482</v>
      </c>
      <c r="G325" s="44" t="s">
        <v>522</v>
      </c>
      <c r="H325" s="3">
        <v>1553288</v>
      </c>
      <c r="I325" s="3">
        <v>0</v>
      </c>
      <c r="J325" s="3">
        <v>0</v>
      </c>
      <c r="K325" s="3">
        <v>0</v>
      </c>
      <c r="L325" s="4">
        <v>1553288</v>
      </c>
      <c r="M325" s="3">
        <v>455581</v>
      </c>
      <c r="N325" s="50">
        <v>139800</v>
      </c>
      <c r="O325" s="3">
        <v>0</v>
      </c>
      <c r="P325" s="3">
        <v>0</v>
      </c>
      <c r="Q325" s="4">
        <v>595381</v>
      </c>
      <c r="R325" s="4">
        <v>957907</v>
      </c>
    </row>
    <row r="326" spans="1:18" x14ac:dyDescent="0.2">
      <c r="A326" s="2" t="s">
        <v>1072</v>
      </c>
      <c r="B326" s="1" t="s">
        <v>1073</v>
      </c>
      <c r="C326" s="1" t="s">
        <v>548</v>
      </c>
      <c r="D326" s="1" t="s">
        <v>48</v>
      </c>
      <c r="E326" s="43">
        <v>44060</v>
      </c>
      <c r="F326" s="1" t="s">
        <v>482</v>
      </c>
      <c r="G326" s="44" t="s">
        <v>522</v>
      </c>
      <c r="H326" s="3">
        <v>1553288</v>
      </c>
      <c r="I326" s="3">
        <v>0</v>
      </c>
      <c r="J326" s="3">
        <v>0</v>
      </c>
      <c r="K326" s="3">
        <v>0</v>
      </c>
      <c r="L326" s="4">
        <v>1553288</v>
      </c>
      <c r="M326" s="3">
        <v>455581</v>
      </c>
      <c r="N326" s="50">
        <v>139800</v>
      </c>
      <c r="O326" s="3">
        <v>0</v>
      </c>
      <c r="P326" s="3">
        <v>0</v>
      </c>
      <c r="Q326" s="4">
        <v>595381</v>
      </c>
      <c r="R326" s="4">
        <v>957907</v>
      </c>
    </row>
    <row r="327" spans="1:18" x14ac:dyDescent="0.2">
      <c r="A327" s="2" t="s">
        <v>1074</v>
      </c>
      <c r="B327" s="1" t="s">
        <v>1075</v>
      </c>
      <c r="C327" s="1" t="s">
        <v>548</v>
      </c>
      <c r="D327" s="1" t="s">
        <v>48</v>
      </c>
      <c r="E327" s="43">
        <v>44060</v>
      </c>
      <c r="F327" s="1" t="s">
        <v>482</v>
      </c>
      <c r="G327" s="44" t="s">
        <v>522</v>
      </c>
      <c r="H327" s="3">
        <v>1869830</v>
      </c>
      <c r="I327" s="3">
        <v>0</v>
      </c>
      <c r="J327" s="3">
        <v>0</v>
      </c>
      <c r="K327" s="3">
        <v>0</v>
      </c>
      <c r="L327" s="4">
        <v>1869830</v>
      </c>
      <c r="M327" s="3">
        <v>551718</v>
      </c>
      <c r="N327" s="50">
        <v>168288</v>
      </c>
      <c r="O327" s="3">
        <v>0</v>
      </c>
      <c r="P327" s="3">
        <v>0</v>
      </c>
      <c r="Q327" s="4">
        <v>720006</v>
      </c>
      <c r="R327" s="4">
        <v>1149824</v>
      </c>
    </row>
    <row r="328" spans="1:18" x14ac:dyDescent="0.2">
      <c r="A328" s="2" t="s">
        <v>1076</v>
      </c>
      <c r="B328" s="1" t="s">
        <v>1075</v>
      </c>
      <c r="C328" s="1" t="s">
        <v>548</v>
      </c>
      <c r="D328" s="1" t="s">
        <v>48</v>
      </c>
      <c r="E328" s="43">
        <v>44060</v>
      </c>
      <c r="F328" s="1" t="s">
        <v>482</v>
      </c>
      <c r="G328" s="44" t="s">
        <v>522</v>
      </c>
      <c r="H328" s="3">
        <v>1869830</v>
      </c>
      <c r="I328" s="3">
        <v>0</v>
      </c>
      <c r="J328" s="3">
        <v>0</v>
      </c>
      <c r="K328" s="3">
        <v>0</v>
      </c>
      <c r="L328" s="4">
        <v>1869830</v>
      </c>
      <c r="M328" s="3">
        <v>551718</v>
      </c>
      <c r="N328" s="50">
        <v>168288</v>
      </c>
      <c r="O328" s="3">
        <v>0</v>
      </c>
      <c r="P328" s="3">
        <v>0</v>
      </c>
      <c r="Q328" s="4">
        <v>720006</v>
      </c>
      <c r="R328" s="4">
        <v>1149824</v>
      </c>
    </row>
    <row r="329" spans="1:18" x14ac:dyDescent="0.2">
      <c r="A329" s="2" t="s">
        <v>1077</v>
      </c>
      <c r="B329" s="1" t="s">
        <v>1078</v>
      </c>
      <c r="C329" s="1" t="s">
        <v>548</v>
      </c>
      <c r="D329" s="1" t="s">
        <v>48</v>
      </c>
      <c r="E329" s="43">
        <v>44060</v>
      </c>
      <c r="F329" s="1" t="s">
        <v>482</v>
      </c>
      <c r="G329" s="44" t="s">
        <v>522</v>
      </c>
      <c r="H329" s="3">
        <v>2347175</v>
      </c>
      <c r="I329" s="3">
        <v>0</v>
      </c>
      <c r="J329" s="3">
        <v>0</v>
      </c>
      <c r="K329" s="3">
        <v>0</v>
      </c>
      <c r="L329" s="4">
        <v>2347175</v>
      </c>
      <c r="M329" s="3">
        <v>696665</v>
      </c>
      <c r="N329" s="50">
        <v>211242</v>
      </c>
      <c r="O329" s="3">
        <v>0</v>
      </c>
      <c r="P329" s="3">
        <v>0</v>
      </c>
      <c r="Q329" s="4">
        <v>907907</v>
      </c>
      <c r="R329" s="4">
        <v>1439268</v>
      </c>
    </row>
    <row r="330" spans="1:18" x14ac:dyDescent="0.2">
      <c r="A330" s="2" t="s">
        <v>1079</v>
      </c>
      <c r="B330" s="1" t="s">
        <v>1080</v>
      </c>
      <c r="C330" s="1" t="s">
        <v>548</v>
      </c>
      <c r="D330" s="1" t="s">
        <v>48</v>
      </c>
      <c r="E330" s="43">
        <v>44060</v>
      </c>
      <c r="F330" s="1" t="s">
        <v>482</v>
      </c>
      <c r="G330" s="44" t="s">
        <v>522</v>
      </c>
      <c r="H330" s="3">
        <v>2347175</v>
      </c>
      <c r="I330" s="3">
        <v>0</v>
      </c>
      <c r="J330" s="3">
        <v>0</v>
      </c>
      <c r="K330" s="3">
        <v>0</v>
      </c>
      <c r="L330" s="4">
        <v>2347175</v>
      </c>
      <c r="M330" s="3">
        <v>696665</v>
      </c>
      <c r="N330" s="50">
        <v>211242</v>
      </c>
      <c r="O330" s="3">
        <v>0</v>
      </c>
      <c r="P330" s="3">
        <v>0</v>
      </c>
      <c r="Q330" s="4">
        <v>907907</v>
      </c>
      <c r="R330" s="4">
        <v>1439268</v>
      </c>
    </row>
    <row r="331" spans="1:18" x14ac:dyDescent="0.2">
      <c r="A331" s="2" t="s">
        <v>1081</v>
      </c>
      <c r="B331" s="1" t="s">
        <v>1080</v>
      </c>
      <c r="C331" s="1" t="s">
        <v>548</v>
      </c>
      <c r="D331" s="1" t="s">
        <v>48</v>
      </c>
      <c r="E331" s="43">
        <v>44060</v>
      </c>
      <c r="F331" s="1" t="s">
        <v>482</v>
      </c>
      <c r="G331" s="44" t="s">
        <v>522</v>
      </c>
      <c r="H331" s="3">
        <v>2347175</v>
      </c>
      <c r="I331" s="3">
        <v>0</v>
      </c>
      <c r="J331" s="3">
        <v>0</v>
      </c>
      <c r="K331" s="3">
        <v>0</v>
      </c>
      <c r="L331" s="4">
        <v>2347175</v>
      </c>
      <c r="M331" s="3">
        <v>696665</v>
      </c>
      <c r="N331" s="50">
        <v>211242</v>
      </c>
      <c r="O331" s="3">
        <v>0</v>
      </c>
      <c r="P331" s="3">
        <v>0</v>
      </c>
      <c r="Q331" s="4">
        <v>907907</v>
      </c>
      <c r="R331" s="4">
        <v>1439268</v>
      </c>
    </row>
    <row r="332" spans="1:18" x14ac:dyDescent="0.2">
      <c r="A332" s="2" t="s">
        <v>1082</v>
      </c>
      <c r="B332" s="1" t="s">
        <v>1083</v>
      </c>
      <c r="C332" s="1" t="s">
        <v>548</v>
      </c>
      <c r="D332" s="1" t="s">
        <v>48</v>
      </c>
      <c r="E332" s="43">
        <v>44060</v>
      </c>
      <c r="F332" s="1" t="s">
        <v>482</v>
      </c>
      <c r="G332" s="44" t="s">
        <v>522</v>
      </c>
      <c r="H332" s="3">
        <v>2347175</v>
      </c>
      <c r="I332" s="3">
        <v>0</v>
      </c>
      <c r="J332" s="3">
        <v>0</v>
      </c>
      <c r="K332" s="3">
        <v>0</v>
      </c>
      <c r="L332" s="4">
        <v>2347175</v>
      </c>
      <c r="M332" s="3">
        <v>696665</v>
      </c>
      <c r="N332" s="50">
        <v>211242</v>
      </c>
      <c r="O332" s="3">
        <v>0</v>
      </c>
      <c r="P332" s="3">
        <v>0</v>
      </c>
      <c r="Q332" s="4">
        <v>907907</v>
      </c>
      <c r="R332" s="4">
        <v>1439268</v>
      </c>
    </row>
    <row r="333" spans="1:18" x14ac:dyDescent="0.2">
      <c r="A333" s="2" t="s">
        <v>1084</v>
      </c>
      <c r="B333" s="1" t="s">
        <v>1083</v>
      </c>
      <c r="C333" s="1" t="s">
        <v>548</v>
      </c>
      <c r="D333" s="1" t="s">
        <v>48</v>
      </c>
      <c r="E333" s="43">
        <v>44060</v>
      </c>
      <c r="F333" s="1" t="s">
        <v>482</v>
      </c>
      <c r="G333" s="44" t="s">
        <v>522</v>
      </c>
      <c r="H333" s="3">
        <v>2347175</v>
      </c>
      <c r="I333" s="3">
        <v>0</v>
      </c>
      <c r="J333" s="3">
        <v>0</v>
      </c>
      <c r="K333" s="3">
        <v>0</v>
      </c>
      <c r="L333" s="4">
        <v>2347175</v>
      </c>
      <c r="M333" s="3">
        <v>696665</v>
      </c>
      <c r="N333" s="50">
        <v>211242</v>
      </c>
      <c r="O333" s="3">
        <v>0</v>
      </c>
      <c r="P333" s="3">
        <v>0</v>
      </c>
      <c r="Q333" s="4">
        <v>907907</v>
      </c>
      <c r="R333" s="4">
        <v>1439268</v>
      </c>
    </row>
    <row r="334" spans="1:18" x14ac:dyDescent="0.2">
      <c r="A334" s="2" t="s">
        <v>1085</v>
      </c>
      <c r="B334" s="1" t="s">
        <v>1086</v>
      </c>
      <c r="C334" s="1" t="s">
        <v>548</v>
      </c>
      <c r="D334" s="1" t="s">
        <v>48</v>
      </c>
      <c r="E334" s="43">
        <v>44060</v>
      </c>
      <c r="F334" s="1" t="s">
        <v>482</v>
      </c>
      <c r="G334" s="44" t="s">
        <v>522</v>
      </c>
      <c r="H334" s="3">
        <v>2869319</v>
      </c>
      <c r="I334" s="3">
        <v>0</v>
      </c>
      <c r="J334" s="3">
        <v>0</v>
      </c>
      <c r="K334" s="3">
        <v>0</v>
      </c>
      <c r="L334" s="4">
        <v>2869319</v>
      </c>
      <c r="M334" s="3">
        <v>855253</v>
      </c>
      <c r="N334" s="50">
        <v>258241</v>
      </c>
      <c r="O334" s="3">
        <v>0</v>
      </c>
      <c r="P334" s="3">
        <v>0</v>
      </c>
      <c r="Q334" s="4">
        <v>1113494</v>
      </c>
      <c r="R334" s="4">
        <v>1755825</v>
      </c>
    </row>
    <row r="335" spans="1:18" x14ac:dyDescent="0.2">
      <c r="A335" s="2" t="s">
        <v>1087</v>
      </c>
      <c r="B335" s="1" t="s">
        <v>1086</v>
      </c>
      <c r="C335" s="1" t="s">
        <v>548</v>
      </c>
      <c r="D335" s="1" t="s">
        <v>48</v>
      </c>
      <c r="E335" s="43">
        <v>44060</v>
      </c>
      <c r="F335" s="1" t="s">
        <v>482</v>
      </c>
      <c r="G335" s="44" t="s">
        <v>522</v>
      </c>
      <c r="H335" s="3">
        <v>2869319</v>
      </c>
      <c r="I335" s="3">
        <v>0</v>
      </c>
      <c r="J335" s="3">
        <v>0</v>
      </c>
      <c r="K335" s="3">
        <v>0</v>
      </c>
      <c r="L335" s="4">
        <v>2869319</v>
      </c>
      <c r="M335" s="3">
        <v>855253</v>
      </c>
      <c r="N335" s="50">
        <v>258241</v>
      </c>
      <c r="O335" s="3">
        <v>0</v>
      </c>
      <c r="P335" s="3">
        <v>0</v>
      </c>
      <c r="Q335" s="4">
        <v>1113494</v>
      </c>
      <c r="R335" s="4">
        <v>1755825</v>
      </c>
    </row>
    <row r="336" spans="1:18" x14ac:dyDescent="0.2">
      <c r="A336" s="2" t="s">
        <v>1088</v>
      </c>
      <c r="B336" s="1" t="s">
        <v>1086</v>
      </c>
      <c r="C336" s="1" t="s">
        <v>548</v>
      </c>
      <c r="D336" s="1" t="s">
        <v>48</v>
      </c>
      <c r="E336" s="43">
        <v>44060</v>
      </c>
      <c r="F336" s="1" t="s">
        <v>482</v>
      </c>
      <c r="G336" s="44" t="s">
        <v>522</v>
      </c>
      <c r="H336" s="3">
        <v>2869319</v>
      </c>
      <c r="I336" s="3">
        <v>0</v>
      </c>
      <c r="J336" s="3">
        <v>0</v>
      </c>
      <c r="K336" s="3">
        <v>0</v>
      </c>
      <c r="L336" s="4">
        <v>2869319</v>
      </c>
      <c r="M336" s="3">
        <v>855253</v>
      </c>
      <c r="N336" s="50">
        <v>258241</v>
      </c>
      <c r="O336" s="3">
        <v>0</v>
      </c>
      <c r="P336" s="3">
        <v>0</v>
      </c>
      <c r="Q336" s="4">
        <v>1113494</v>
      </c>
      <c r="R336" s="4">
        <v>1755825</v>
      </c>
    </row>
    <row r="337" spans="1:18" x14ac:dyDescent="0.2">
      <c r="A337" s="2" t="s">
        <v>1089</v>
      </c>
      <c r="B337" s="1" t="s">
        <v>1090</v>
      </c>
      <c r="C337" s="1" t="s">
        <v>548</v>
      </c>
      <c r="D337" s="1" t="s">
        <v>48</v>
      </c>
      <c r="E337" s="43">
        <v>44060</v>
      </c>
      <c r="F337" s="1" t="s">
        <v>482</v>
      </c>
      <c r="G337" s="44" t="s">
        <v>522</v>
      </c>
      <c r="H337" s="3">
        <v>4279611</v>
      </c>
      <c r="I337" s="3">
        <v>0</v>
      </c>
      <c r="J337" s="3">
        <v>0</v>
      </c>
      <c r="K337" s="3">
        <v>0</v>
      </c>
      <c r="L337" s="4">
        <v>4279611</v>
      </c>
      <c r="M337" s="3">
        <v>1283540</v>
      </c>
      <c r="N337" s="50">
        <v>385164</v>
      </c>
      <c r="O337" s="3">
        <v>0</v>
      </c>
      <c r="P337" s="3">
        <v>0</v>
      </c>
      <c r="Q337" s="4">
        <v>1668704</v>
      </c>
      <c r="R337" s="4">
        <v>2610907</v>
      </c>
    </row>
    <row r="338" spans="1:18" x14ac:dyDescent="0.2">
      <c r="A338" s="2" t="s">
        <v>1091</v>
      </c>
      <c r="B338" s="1" t="s">
        <v>1090</v>
      </c>
      <c r="C338" s="1" t="s">
        <v>548</v>
      </c>
      <c r="D338" s="1" t="s">
        <v>48</v>
      </c>
      <c r="E338" s="43">
        <v>44060</v>
      </c>
      <c r="F338" s="1" t="s">
        <v>482</v>
      </c>
      <c r="G338" s="44" t="s">
        <v>522</v>
      </c>
      <c r="H338" s="3">
        <v>4279611</v>
      </c>
      <c r="I338" s="3">
        <v>0</v>
      </c>
      <c r="J338" s="3">
        <v>0</v>
      </c>
      <c r="K338" s="3">
        <v>0</v>
      </c>
      <c r="L338" s="4">
        <v>4279611</v>
      </c>
      <c r="M338" s="3">
        <v>1283540</v>
      </c>
      <c r="N338" s="50">
        <v>385164</v>
      </c>
      <c r="O338" s="3">
        <v>0</v>
      </c>
      <c r="P338" s="3">
        <v>0</v>
      </c>
      <c r="Q338" s="4">
        <v>1668704</v>
      </c>
      <c r="R338" s="4">
        <v>2610907</v>
      </c>
    </row>
    <row r="339" spans="1:18" x14ac:dyDescent="0.2">
      <c r="A339" s="2" t="s">
        <v>1136</v>
      </c>
      <c r="B339" s="1" t="s">
        <v>1031</v>
      </c>
      <c r="C339" s="1" t="s">
        <v>548</v>
      </c>
      <c r="D339" s="1" t="s">
        <v>48</v>
      </c>
      <c r="E339" s="43">
        <v>44060</v>
      </c>
      <c r="F339" s="1" t="s">
        <v>482</v>
      </c>
      <c r="G339" s="44" t="s">
        <v>522</v>
      </c>
      <c r="H339" s="3">
        <v>941258</v>
      </c>
      <c r="I339" s="3">
        <v>0</v>
      </c>
      <c r="J339" s="3">
        <v>0</v>
      </c>
      <c r="K339" s="3">
        <v>0</v>
      </c>
      <c r="L339" s="4">
        <v>941258</v>
      </c>
      <c r="M339" s="3">
        <v>269717</v>
      </c>
      <c r="N339" s="50">
        <v>84713</v>
      </c>
      <c r="O339" s="3">
        <v>0</v>
      </c>
      <c r="P339" s="3">
        <v>0</v>
      </c>
      <c r="Q339" s="4">
        <v>354430</v>
      </c>
      <c r="R339" s="4">
        <v>586828</v>
      </c>
    </row>
    <row r="340" spans="1:18" x14ac:dyDescent="0.2">
      <c r="A340" s="2" t="s">
        <v>971</v>
      </c>
      <c r="B340" s="1" t="s">
        <v>972</v>
      </c>
      <c r="C340" s="1" t="s">
        <v>521</v>
      </c>
      <c r="D340" s="1" t="s">
        <v>50</v>
      </c>
      <c r="E340" s="43">
        <v>44067</v>
      </c>
      <c r="F340" s="1" t="s">
        <v>482</v>
      </c>
      <c r="G340" s="44" t="s">
        <v>643</v>
      </c>
      <c r="H340" s="3">
        <v>6863092</v>
      </c>
      <c r="I340" s="3">
        <v>0</v>
      </c>
      <c r="J340" s="3">
        <v>0</v>
      </c>
      <c r="K340" s="3">
        <v>0</v>
      </c>
      <c r="L340" s="4">
        <v>6863092</v>
      </c>
      <c r="M340" s="3">
        <v>2903465</v>
      </c>
      <c r="N340" s="50">
        <v>995154</v>
      </c>
      <c r="O340" s="3">
        <v>0</v>
      </c>
      <c r="P340" s="3">
        <v>0</v>
      </c>
      <c r="Q340" s="4">
        <v>3898619</v>
      </c>
      <c r="R340" s="4">
        <v>2964473</v>
      </c>
    </row>
    <row r="341" spans="1:18" x14ac:dyDescent="0.2">
      <c r="A341" s="2" t="s">
        <v>816</v>
      </c>
      <c r="B341" s="1" t="s">
        <v>813</v>
      </c>
      <c r="C341" s="1" t="s">
        <v>562</v>
      </c>
      <c r="D341" s="1" t="s">
        <v>40</v>
      </c>
      <c r="E341" s="43">
        <v>44084</v>
      </c>
      <c r="F341" s="1" t="s">
        <v>482</v>
      </c>
      <c r="G341" s="44" t="s">
        <v>563</v>
      </c>
      <c r="H341" s="3">
        <v>1587083</v>
      </c>
      <c r="I341" s="3">
        <v>0</v>
      </c>
      <c r="J341" s="3">
        <v>0</v>
      </c>
      <c r="K341" s="3">
        <v>0</v>
      </c>
      <c r="L341" s="4">
        <v>1587083</v>
      </c>
      <c r="M341" s="3">
        <v>969716</v>
      </c>
      <c r="N341" s="50">
        <v>317417</v>
      </c>
      <c r="O341" s="3">
        <v>0</v>
      </c>
      <c r="P341" s="3">
        <v>0</v>
      </c>
      <c r="Q341" s="4">
        <v>1287133</v>
      </c>
      <c r="R341" s="4">
        <v>299950</v>
      </c>
    </row>
    <row r="342" spans="1:18" x14ac:dyDescent="0.2">
      <c r="A342" s="2" t="s">
        <v>973</v>
      </c>
      <c r="B342" s="1" t="s">
        <v>883</v>
      </c>
      <c r="C342" s="1" t="s">
        <v>548</v>
      </c>
      <c r="D342" s="1" t="s">
        <v>48</v>
      </c>
      <c r="E342" s="43">
        <v>44089</v>
      </c>
      <c r="F342" s="1" t="s">
        <v>482</v>
      </c>
      <c r="G342" s="44" t="s">
        <v>522</v>
      </c>
      <c r="H342" s="3">
        <v>962311</v>
      </c>
      <c r="I342" s="3">
        <v>0</v>
      </c>
      <c r="J342" s="3">
        <v>0</v>
      </c>
      <c r="K342" s="3">
        <v>0</v>
      </c>
      <c r="L342" s="4">
        <v>962311</v>
      </c>
      <c r="M342" s="3">
        <v>269786</v>
      </c>
      <c r="N342" s="50">
        <v>86610</v>
      </c>
      <c r="O342" s="3">
        <v>0</v>
      </c>
      <c r="P342" s="3">
        <v>0</v>
      </c>
      <c r="Q342" s="4">
        <v>356396</v>
      </c>
      <c r="R342" s="4">
        <v>605915</v>
      </c>
    </row>
    <row r="343" spans="1:18" x14ac:dyDescent="0.2">
      <c r="A343" s="2" t="s">
        <v>974</v>
      </c>
      <c r="B343" s="1" t="s">
        <v>883</v>
      </c>
      <c r="C343" s="1" t="s">
        <v>548</v>
      </c>
      <c r="D343" s="1" t="s">
        <v>48</v>
      </c>
      <c r="E343" s="43">
        <v>44089</v>
      </c>
      <c r="F343" s="1" t="s">
        <v>482</v>
      </c>
      <c r="G343" s="44" t="s">
        <v>522</v>
      </c>
      <c r="H343" s="3">
        <v>962311</v>
      </c>
      <c r="I343" s="3">
        <v>0</v>
      </c>
      <c r="J343" s="3">
        <v>0</v>
      </c>
      <c r="K343" s="3">
        <v>0</v>
      </c>
      <c r="L343" s="4">
        <v>962311</v>
      </c>
      <c r="M343" s="3">
        <v>269786</v>
      </c>
      <c r="N343" s="50">
        <v>86610</v>
      </c>
      <c r="O343" s="3">
        <v>0</v>
      </c>
      <c r="P343" s="3">
        <v>0</v>
      </c>
      <c r="Q343" s="4">
        <v>356396</v>
      </c>
      <c r="R343" s="4">
        <v>605915</v>
      </c>
    </row>
    <row r="344" spans="1:18" x14ac:dyDescent="0.2">
      <c r="A344" s="2" t="s">
        <v>975</v>
      </c>
      <c r="B344" s="1" t="s">
        <v>883</v>
      </c>
      <c r="C344" s="1" t="s">
        <v>548</v>
      </c>
      <c r="D344" s="1" t="s">
        <v>48</v>
      </c>
      <c r="E344" s="43">
        <v>44089</v>
      </c>
      <c r="F344" s="1" t="s">
        <v>482</v>
      </c>
      <c r="G344" s="44" t="s">
        <v>522</v>
      </c>
      <c r="H344" s="3">
        <v>962311</v>
      </c>
      <c r="I344" s="3">
        <v>0</v>
      </c>
      <c r="J344" s="3">
        <v>0</v>
      </c>
      <c r="K344" s="3">
        <v>0</v>
      </c>
      <c r="L344" s="4">
        <v>962311</v>
      </c>
      <c r="M344" s="3">
        <v>269786</v>
      </c>
      <c r="N344" s="50">
        <v>86610</v>
      </c>
      <c r="O344" s="3">
        <v>0</v>
      </c>
      <c r="P344" s="3">
        <v>0</v>
      </c>
      <c r="Q344" s="4">
        <v>356396</v>
      </c>
      <c r="R344" s="4">
        <v>605915</v>
      </c>
    </row>
    <row r="345" spans="1:18" x14ac:dyDescent="0.2">
      <c r="A345" s="2" t="s">
        <v>976</v>
      </c>
      <c r="B345" s="1" t="s">
        <v>977</v>
      </c>
      <c r="C345" s="1" t="s">
        <v>548</v>
      </c>
      <c r="D345" s="1" t="s">
        <v>48</v>
      </c>
      <c r="E345" s="43">
        <v>44089</v>
      </c>
      <c r="F345" s="1" t="s">
        <v>482</v>
      </c>
      <c r="G345" s="44" t="s">
        <v>522</v>
      </c>
      <c r="H345" s="3">
        <v>941258</v>
      </c>
      <c r="I345" s="3">
        <v>0</v>
      </c>
      <c r="J345" s="3">
        <v>0</v>
      </c>
      <c r="K345" s="3">
        <v>0</v>
      </c>
      <c r="L345" s="4">
        <v>941258</v>
      </c>
      <c r="M345" s="3">
        <v>263543</v>
      </c>
      <c r="N345" s="50">
        <v>84713</v>
      </c>
      <c r="O345" s="3">
        <v>0</v>
      </c>
      <c r="P345" s="3">
        <v>0</v>
      </c>
      <c r="Q345" s="4">
        <v>348256</v>
      </c>
      <c r="R345" s="4">
        <v>593002</v>
      </c>
    </row>
    <row r="346" spans="1:18" x14ac:dyDescent="0.2">
      <c r="A346" s="2" t="s">
        <v>978</v>
      </c>
      <c r="B346" s="1" t="s">
        <v>979</v>
      </c>
      <c r="C346" s="1" t="s">
        <v>548</v>
      </c>
      <c r="D346" s="1" t="s">
        <v>48</v>
      </c>
      <c r="E346" s="43">
        <v>44089</v>
      </c>
      <c r="F346" s="1" t="s">
        <v>482</v>
      </c>
      <c r="G346" s="44" t="s">
        <v>522</v>
      </c>
      <c r="H346" s="3">
        <v>941258</v>
      </c>
      <c r="I346" s="3">
        <v>0</v>
      </c>
      <c r="J346" s="3">
        <v>0</v>
      </c>
      <c r="K346" s="3">
        <v>0</v>
      </c>
      <c r="L346" s="4">
        <v>941258</v>
      </c>
      <c r="M346" s="3">
        <v>263543</v>
      </c>
      <c r="N346" s="50">
        <v>84713</v>
      </c>
      <c r="O346" s="3">
        <v>0</v>
      </c>
      <c r="P346" s="3">
        <v>0</v>
      </c>
      <c r="Q346" s="4">
        <v>348256</v>
      </c>
      <c r="R346" s="4">
        <v>593002</v>
      </c>
    </row>
    <row r="347" spans="1:18" x14ac:dyDescent="0.2">
      <c r="A347" s="2" t="s">
        <v>980</v>
      </c>
      <c r="B347" s="1" t="s">
        <v>981</v>
      </c>
      <c r="C347" s="1" t="s">
        <v>548</v>
      </c>
      <c r="D347" s="1" t="s">
        <v>48</v>
      </c>
      <c r="E347" s="43">
        <v>44089</v>
      </c>
      <c r="F347" s="1" t="s">
        <v>482</v>
      </c>
      <c r="G347" s="44" t="s">
        <v>522</v>
      </c>
      <c r="H347" s="3">
        <v>941258</v>
      </c>
      <c r="I347" s="3">
        <v>0</v>
      </c>
      <c r="J347" s="3">
        <v>0</v>
      </c>
      <c r="K347" s="3">
        <v>0</v>
      </c>
      <c r="L347" s="4">
        <v>941258</v>
      </c>
      <c r="M347" s="3">
        <v>263543</v>
      </c>
      <c r="N347" s="50">
        <v>84713</v>
      </c>
      <c r="O347" s="3">
        <v>0</v>
      </c>
      <c r="P347" s="3">
        <v>0</v>
      </c>
      <c r="Q347" s="4">
        <v>348256</v>
      </c>
      <c r="R347" s="4">
        <v>593002</v>
      </c>
    </row>
    <row r="348" spans="1:18" x14ac:dyDescent="0.2">
      <c r="A348" s="2" t="s">
        <v>982</v>
      </c>
      <c r="B348" s="1" t="s">
        <v>983</v>
      </c>
      <c r="C348" s="1" t="s">
        <v>548</v>
      </c>
      <c r="D348" s="1" t="s">
        <v>48</v>
      </c>
      <c r="E348" s="43">
        <v>44089</v>
      </c>
      <c r="F348" s="1" t="s">
        <v>482</v>
      </c>
      <c r="G348" s="44" t="s">
        <v>522</v>
      </c>
      <c r="H348" s="3">
        <v>1118181</v>
      </c>
      <c r="I348" s="3">
        <v>0</v>
      </c>
      <c r="J348" s="3">
        <v>0</v>
      </c>
      <c r="K348" s="3">
        <v>0</v>
      </c>
      <c r="L348" s="4">
        <v>1118181</v>
      </c>
      <c r="M348" s="3">
        <v>316000</v>
      </c>
      <c r="N348" s="50">
        <v>100638</v>
      </c>
      <c r="O348" s="3">
        <v>0</v>
      </c>
      <c r="P348" s="3">
        <v>0</v>
      </c>
      <c r="Q348" s="4">
        <v>416638</v>
      </c>
      <c r="R348" s="4">
        <v>701543</v>
      </c>
    </row>
    <row r="349" spans="1:18" x14ac:dyDescent="0.2">
      <c r="A349" s="2" t="s">
        <v>984</v>
      </c>
      <c r="B349" s="1" t="s">
        <v>983</v>
      </c>
      <c r="C349" s="1" t="s">
        <v>548</v>
      </c>
      <c r="D349" s="1" t="s">
        <v>48</v>
      </c>
      <c r="E349" s="43">
        <v>44089</v>
      </c>
      <c r="F349" s="1" t="s">
        <v>482</v>
      </c>
      <c r="G349" s="44" t="s">
        <v>522</v>
      </c>
      <c r="H349" s="3">
        <v>1118181</v>
      </c>
      <c r="I349" s="3">
        <v>0</v>
      </c>
      <c r="J349" s="3">
        <v>0</v>
      </c>
      <c r="K349" s="3">
        <v>0</v>
      </c>
      <c r="L349" s="4">
        <v>1118181</v>
      </c>
      <c r="M349" s="3">
        <v>316000</v>
      </c>
      <c r="N349" s="50">
        <v>100638</v>
      </c>
      <c r="O349" s="3">
        <v>0</v>
      </c>
      <c r="P349" s="3">
        <v>0</v>
      </c>
      <c r="Q349" s="4">
        <v>416638</v>
      </c>
      <c r="R349" s="4">
        <v>701543</v>
      </c>
    </row>
    <row r="350" spans="1:18" x14ac:dyDescent="0.2">
      <c r="A350" s="2" t="s">
        <v>985</v>
      </c>
      <c r="B350" s="1" t="s">
        <v>983</v>
      </c>
      <c r="C350" s="1" t="s">
        <v>548</v>
      </c>
      <c r="D350" s="1" t="s">
        <v>48</v>
      </c>
      <c r="E350" s="43">
        <v>44089</v>
      </c>
      <c r="F350" s="1" t="s">
        <v>482</v>
      </c>
      <c r="G350" s="44" t="s">
        <v>522</v>
      </c>
      <c r="H350" s="3">
        <v>1118181</v>
      </c>
      <c r="I350" s="3">
        <v>0</v>
      </c>
      <c r="J350" s="3">
        <v>0</v>
      </c>
      <c r="K350" s="3">
        <v>0</v>
      </c>
      <c r="L350" s="4">
        <v>1118181</v>
      </c>
      <c r="M350" s="3">
        <v>316000</v>
      </c>
      <c r="N350" s="50">
        <v>100638</v>
      </c>
      <c r="O350" s="3">
        <v>0</v>
      </c>
      <c r="P350" s="3">
        <v>0</v>
      </c>
      <c r="Q350" s="4">
        <v>416638</v>
      </c>
      <c r="R350" s="4">
        <v>701543</v>
      </c>
    </row>
    <row r="351" spans="1:18" x14ac:dyDescent="0.2">
      <c r="A351" s="2" t="s">
        <v>986</v>
      </c>
      <c r="B351" s="1" t="s">
        <v>987</v>
      </c>
      <c r="C351" s="1" t="s">
        <v>548</v>
      </c>
      <c r="D351" s="1" t="s">
        <v>48</v>
      </c>
      <c r="E351" s="43">
        <v>44089</v>
      </c>
      <c r="F351" s="1" t="s">
        <v>482</v>
      </c>
      <c r="G351" s="44" t="s">
        <v>522</v>
      </c>
      <c r="H351" s="3">
        <v>1118181</v>
      </c>
      <c r="I351" s="3">
        <v>0</v>
      </c>
      <c r="J351" s="3">
        <v>0</v>
      </c>
      <c r="K351" s="3">
        <v>0</v>
      </c>
      <c r="L351" s="4">
        <v>1118181</v>
      </c>
      <c r="M351" s="3">
        <v>316000</v>
      </c>
      <c r="N351" s="50">
        <v>100638</v>
      </c>
      <c r="O351" s="3">
        <v>0</v>
      </c>
      <c r="P351" s="3">
        <v>0</v>
      </c>
      <c r="Q351" s="4">
        <v>416638</v>
      </c>
      <c r="R351" s="4">
        <v>701543</v>
      </c>
    </row>
    <row r="352" spans="1:18" x14ac:dyDescent="0.2">
      <c r="A352" s="2" t="s">
        <v>988</v>
      </c>
      <c r="B352" s="1" t="s">
        <v>989</v>
      </c>
      <c r="C352" s="1" t="s">
        <v>548</v>
      </c>
      <c r="D352" s="1" t="s">
        <v>48</v>
      </c>
      <c r="E352" s="43">
        <v>44089</v>
      </c>
      <c r="F352" s="1" t="s">
        <v>482</v>
      </c>
      <c r="G352" s="44" t="s">
        <v>522</v>
      </c>
      <c r="H352" s="3">
        <v>1454669</v>
      </c>
      <c r="I352" s="3">
        <v>0</v>
      </c>
      <c r="J352" s="3">
        <v>0</v>
      </c>
      <c r="K352" s="3">
        <v>0</v>
      </c>
      <c r="L352" s="4">
        <v>1454669</v>
      </c>
      <c r="M352" s="3">
        <v>415792</v>
      </c>
      <c r="N352" s="50">
        <v>130920</v>
      </c>
      <c r="O352" s="3">
        <v>0</v>
      </c>
      <c r="P352" s="3">
        <v>0</v>
      </c>
      <c r="Q352" s="4">
        <v>546712</v>
      </c>
      <c r="R352" s="4">
        <v>907957</v>
      </c>
    </row>
    <row r="353" spans="1:18" x14ac:dyDescent="0.2">
      <c r="A353" s="2" t="s">
        <v>990</v>
      </c>
      <c r="B353" s="1" t="s">
        <v>991</v>
      </c>
      <c r="C353" s="1" t="s">
        <v>548</v>
      </c>
      <c r="D353" s="1" t="s">
        <v>48</v>
      </c>
      <c r="E353" s="43">
        <v>44089</v>
      </c>
      <c r="F353" s="1" t="s">
        <v>482</v>
      </c>
      <c r="G353" s="44" t="s">
        <v>522</v>
      </c>
      <c r="H353" s="3">
        <v>1767148</v>
      </c>
      <c r="I353" s="3">
        <v>0</v>
      </c>
      <c r="J353" s="3">
        <v>0</v>
      </c>
      <c r="K353" s="3">
        <v>0</v>
      </c>
      <c r="L353" s="4">
        <v>1767148</v>
      </c>
      <c r="M353" s="3">
        <v>508472</v>
      </c>
      <c r="N353" s="50">
        <v>159043</v>
      </c>
      <c r="O353" s="3">
        <v>0</v>
      </c>
      <c r="P353" s="3">
        <v>0</v>
      </c>
      <c r="Q353" s="4">
        <v>667515</v>
      </c>
      <c r="R353" s="4">
        <v>1099633</v>
      </c>
    </row>
    <row r="354" spans="1:18" x14ac:dyDescent="0.2">
      <c r="A354" s="2" t="s">
        <v>992</v>
      </c>
      <c r="B354" s="1" t="s">
        <v>991</v>
      </c>
      <c r="C354" s="1" t="s">
        <v>548</v>
      </c>
      <c r="D354" s="1" t="s">
        <v>48</v>
      </c>
      <c r="E354" s="43">
        <v>44089</v>
      </c>
      <c r="F354" s="1" t="s">
        <v>482</v>
      </c>
      <c r="G354" s="44" t="s">
        <v>522</v>
      </c>
      <c r="H354" s="3">
        <v>1767148</v>
      </c>
      <c r="I354" s="3">
        <v>0</v>
      </c>
      <c r="J354" s="3">
        <v>0</v>
      </c>
      <c r="K354" s="3">
        <v>0</v>
      </c>
      <c r="L354" s="4">
        <v>1767148</v>
      </c>
      <c r="M354" s="3">
        <v>508472</v>
      </c>
      <c r="N354" s="50">
        <v>159043</v>
      </c>
      <c r="O354" s="3">
        <v>0</v>
      </c>
      <c r="P354" s="3">
        <v>0</v>
      </c>
      <c r="Q354" s="4">
        <v>667515</v>
      </c>
      <c r="R354" s="4">
        <v>1099633</v>
      </c>
    </row>
    <row r="355" spans="1:18" x14ac:dyDescent="0.2">
      <c r="A355" s="2" t="s">
        <v>993</v>
      </c>
      <c r="B355" s="1" t="s">
        <v>994</v>
      </c>
      <c r="C355" s="1" t="s">
        <v>548</v>
      </c>
      <c r="D355" s="1" t="s">
        <v>48</v>
      </c>
      <c r="E355" s="43">
        <v>44089</v>
      </c>
      <c r="F355" s="1" t="s">
        <v>482</v>
      </c>
      <c r="G355" s="44" t="s">
        <v>522</v>
      </c>
      <c r="H355" s="3">
        <v>2512517</v>
      </c>
      <c r="I355" s="3">
        <v>0</v>
      </c>
      <c r="J355" s="3">
        <v>0</v>
      </c>
      <c r="K355" s="3">
        <v>0</v>
      </c>
      <c r="L355" s="4">
        <v>2512517</v>
      </c>
      <c r="M355" s="3">
        <v>729502</v>
      </c>
      <c r="N355" s="50">
        <v>226128</v>
      </c>
      <c r="O355" s="3">
        <v>0</v>
      </c>
      <c r="P355" s="3">
        <v>0</v>
      </c>
      <c r="Q355" s="4">
        <v>955630</v>
      </c>
      <c r="R355" s="4">
        <v>1556887</v>
      </c>
    </row>
    <row r="356" spans="1:18" x14ac:dyDescent="0.2">
      <c r="A356" s="2" t="s">
        <v>995</v>
      </c>
      <c r="B356" s="1" t="s">
        <v>996</v>
      </c>
      <c r="C356" s="1" t="s">
        <v>548</v>
      </c>
      <c r="D356" s="1" t="s">
        <v>48</v>
      </c>
      <c r="E356" s="43">
        <v>44089</v>
      </c>
      <c r="F356" s="1" t="s">
        <v>482</v>
      </c>
      <c r="G356" s="44" t="s">
        <v>522</v>
      </c>
      <c r="H356" s="3">
        <v>6609833</v>
      </c>
      <c r="I356" s="3">
        <v>0</v>
      </c>
      <c r="J356" s="3">
        <v>0</v>
      </c>
      <c r="K356" s="3">
        <v>0</v>
      </c>
      <c r="L356" s="4">
        <v>6609833</v>
      </c>
      <c r="M356" s="3">
        <v>1944602</v>
      </c>
      <c r="N356" s="50">
        <v>594882</v>
      </c>
      <c r="O356" s="3">
        <v>0</v>
      </c>
      <c r="P356" s="3">
        <v>0</v>
      </c>
      <c r="Q356" s="4">
        <v>2539484</v>
      </c>
      <c r="R356" s="4">
        <v>4070349</v>
      </c>
    </row>
    <row r="357" spans="1:18" x14ac:dyDescent="0.2">
      <c r="A357" s="2" t="s">
        <v>997</v>
      </c>
      <c r="B357" s="1" t="s">
        <v>998</v>
      </c>
      <c r="C357" s="1" t="s">
        <v>548</v>
      </c>
      <c r="D357" s="1" t="s">
        <v>48</v>
      </c>
      <c r="E357" s="43">
        <v>44089</v>
      </c>
      <c r="F357" s="1" t="s">
        <v>482</v>
      </c>
      <c r="G357" s="44" t="s">
        <v>522</v>
      </c>
      <c r="H357" s="3">
        <v>6609833</v>
      </c>
      <c r="I357" s="3">
        <v>0</v>
      </c>
      <c r="J357" s="3">
        <v>0</v>
      </c>
      <c r="K357" s="3">
        <v>0</v>
      </c>
      <c r="L357" s="4">
        <v>6609833</v>
      </c>
      <c r="M357" s="3">
        <v>1944602</v>
      </c>
      <c r="N357" s="50">
        <v>594882</v>
      </c>
      <c r="O357" s="3">
        <v>0</v>
      </c>
      <c r="P357" s="3">
        <v>0</v>
      </c>
      <c r="Q357" s="4">
        <v>2539484</v>
      </c>
      <c r="R357" s="4">
        <v>4070349</v>
      </c>
    </row>
    <row r="358" spans="1:18" x14ac:dyDescent="0.2">
      <c r="A358" s="2" t="s">
        <v>999</v>
      </c>
      <c r="B358" s="1" t="s">
        <v>998</v>
      </c>
      <c r="C358" s="1" t="s">
        <v>548</v>
      </c>
      <c r="D358" s="1" t="s">
        <v>48</v>
      </c>
      <c r="E358" s="43">
        <v>44089</v>
      </c>
      <c r="F358" s="1" t="s">
        <v>482</v>
      </c>
      <c r="G358" s="44" t="s">
        <v>522</v>
      </c>
      <c r="H358" s="3">
        <v>6609833</v>
      </c>
      <c r="I358" s="3">
        <v>0</v>
      </c>
      <c r="J358" s="3">
        <v>0</v>
      </c>
      <c r="K358" s="3">
        <v>0</v>
      </c>
      <c r="L358" s="4">
        <v>6609833</v>
      </c>
      <c r="M358" s="3">
        <v>1944602</v>
      </c>
      <c r="N358" s="50">
        <v>594882</v>
      </c>
      <c r="O358" s="3">
        <v>0</v>
      </c>
      <c r="P358" s="3">
        <v>0</v>
      </c>
      <c r="Q358" s="4">
        <v>2539484</v>
      </c>
      <c r="R358" s="4">
        <v>4070349</v>
      </c>
    </row>
    <row r="359" spans="1:18" x14ac:dyDescent="0.2">
      <c r="A359" s="2" t="s">
        <v>1000</v>
      </c>
      <c r="B359" s="1" t="s">
        <v>998</v>
      </c>
      <c r="C359" s="1" t="s">
        <v>548</v>
      </c>
      <c r="D359" s="1" t="s">
        <v>48</v>
      </c>
      <c r="E359" s="43">
        <v>44089</v>
      </c>
      <c r="F359" s="1" t="s">
        <v>482</v>
      </c>
      <c r="G359" s="44" t="s">
        <v>522</v>
      </c>
      <c r="H359" s="3">
        <v>6609833</v>
      </c>
      <c r="I359" s="3">
        <v>0</v>
      </c>
      <c r="J359" s="3">
        <v>0</v>
      </c>
      <c r="K359" s="3">
        <v>0</v>
      </c>
      <c r="L359" s="4">
        <v>6609833</v>
      </c>
      <c r="M359" s="3">
        <v>1944602</v>
      </c>
      <c r="N359" s="50">
        <v>594882</v>
      </c>
      <c r="O359" s="3">
        <v>0</v>
      </c>
      <c r="P359" s="3">
        <v>0</v>
      </c>
      <c r="Q359" s="4">
        <v>2539484</v>
      </c>
      <c r="R359" s="4">
        <v>4070349</v>
      </c>
    </row>
    <row r="360" spans="1:18" x14ac:dyDescent="0.2">
      <c r="A360" s="2" t="s">
        <v>1001</v>
      </c>
      <c r="B360" s="1" t="s">
        <v>1002</v>
      </c>
      <c r="C360" s="1" t="s">
        <v>548</v>
      </c>
      <c r="D360" s="1" t="s">
        <v>48</v>
      </c>
      <c r="E360" s="43">
        <v>44089</v>
      </c>
      <c r="F360" s="1" t="s">
        <v>482</v>
      </c>
      <c r="G360" s="44" t="s">
        <v>522</v>
      </c>
      <c r="H360" s="3">
        <v>6609833</v>
      </c>
      <c r="I360" s="3">
        <v>0</v>
      </c>
      <c r="J360" s="3">
        <v>0</v>
      </c>
      <c r="K360" s="3">
        <v>0</v>
      </c>
      <c r="L360" s="4">
        <v>6609833</v>
      </c>
      <c r="M360" s="3">
        <v>1944602</v>
      </c>
      <c r="N360" s="50">
        <v>594882</v>
      </c>
      <c r="O360" s="3">
        <v>0</v>
      </c>
      <c r="P360" s="3">
        <v>0</v>
      </c>
      <c r="Q360" s="4">
        <v>2539484</v>
      </c>
      <c r="R360" s="4">
        <v>4070349</v>
      </c>
    </row>
    <row r="361" spans="1:18" x14ac:dyDescent="0.2">
      <c r="A361" s="2" t="s">
        <v>1003</v>
      </c>
      <c r="B361" s="1" t="s">
        <v>922</v>
      </c>
      <c r="C361" s="1" t="s">
        <v>548</v>
      </c>
      <c r="D361" s="1" t="s">
        <v>48</v>
      </c>
      <c r="E361" s="43">
        <v>44089</v>
      </c>
      <c r="F361" s="1" t="s">
        <v>482</v>
      </c>
      <c r="G361" s="44" t="s">
        <v>522</v>
      </c>
      <c r="H361" s="3">
        <v>1553288</v>
      </c>
      <c r="I361" s="3">
        <v>0</v>
      </c>
      <c r="J361" s="3">
        <v>0</v>
      </c>
      <c r="K361" s="3">
        <v>0</v>
      </c>
      <c r="L361" s="4">
        <v>1553288</v>
      </c>
      <c r="M361" s="3">
        <v>445042</v>
      </c>
      <c r="N361" s="50">
        <v>139800</v>
      </c>
      <c r="O361" s="3">
        <v>0</v>
      </c>
      <c r="P361" s="3">
        <v>0</v>
      </c>
      <c r="Q361" s="4">
        <v>584842</v>
      </c>
      <c r="R361" s="4">
        <v>968446</v>
      </c>
    </row>
    <row r="362" spans="1:18" x14ac:dyDescent="0.2">
      <c r="A362" s="2" t="s">
        <v>1004</v>
      </c>
      <c r="B362" s="1" t="s">
        <v>922</v>
      </c>
      <c r="C362" s="1" t="s">
        <v>548</v>
      </c>
      <c r="D362" s="1" t="s">
        <v>48</v>
      </c>
      <c r="E362" s="43">
        <v>44089</v>
      </c>
      <c r="F362" s="1" t="s">
        <v>482</v>
      </c>
      <c r="G362" s="44" t="s">
        <v>522</v>
      </c>
      <c r="H362" s="3">
        <v>1553288</v>
      </c>
      <c r="I362" s="3">
        <v>0</v>
      </c>
      <c r="J362" s="3">
        <v>0</v>
      </c>
      <c r="K362" s="3">
        <v>0</v>
      </c>
      <c r="L362" s="4">
        <v>1553288</v>
      </c>
      <c r="M362" s="3">
        <v>445042</v>
      </c>
      <c r="N362" s="50">
        <v>139800</v>
      </c>
      <c r="O362" s="3">
        <v>0</v>
      </c>
      <c r="P362" s="3">
        <v>0</v>
      </c>
      <c r="Q362" s="4">
        <v>584842</v>
      </c>
      <c r="R362" s="4">
        <v>968446</v>
      </c>
    </row>
    <row r="363" spans="1:18" x14ac:dyDescent="0.2">
      <c r="A363" s="2" t="s">
        <v>1005</v>
      </c>
      <c r="B363" s="1" t="s">
        <v>1006</v>
      </c>
      <c r="C363" s="1" t="s">
        <v>548</v>
      </c>
      <c r="D363" s="1" t="s">
        <v>48</v>
      </c>
      <c r="E363" s="43">
        <v>44089</v>
      </c>
      <c r="F363" s="1" t="s">
        <v>482</v>
      </c>
      <c r="G363" s="44" t="s">
        <v>522</v>
      </c>
      <c r="H363" s="3">
        <v>1553288</v>
      </c>
      <c r="I363" s="3">
        <v>0</v>
      </c>
      <c r="J363" s="3">
        <v>0</v>
      </c>
      <c r="K363" s="3">
        <v>0</v>
      </c>
      <c r="L363" s="4">
        <v>1553288</v>
      </c>
      <c r="M363" s="3">
        <v>445042</v>
      </c>
      <c r="N363" s="50">
        <v>139800</v>
      </c>
      <c r="O363" s="3">
        <v>0</v>
      </c>
      <c r="P363" s="3">
        <v>0</v>
      </c>
      <c r="Q363" s="4">
        <v>584842</v>
      </c>
      <c r="R363" s="4">
        <v>968446</v>
      </c>
    </row>
    <row r="364" spans="1:18" x14ac:dyDescent="0.2">
      <c r="A364" s="2" t="s">
        <v>1007</v>
      </c>
      <c r="B364" s="1" t="s">
        <v>924</v>
      </c>
      <c r="C364" s="1" t="s">
        <v>548</v>
      </c>
      <c r="D364" s="1" t="s">
        <v>48</v>
      </c>
      <c r="E364" s="43">
        <v>44089</v>
      </c>
      <c r="F364" s="1" t="s">
        <v>482</v>
      </c>
      <c r="G364" s="44" t="s">
        <v>522</v>
      </c>
      <c r="H364" s="3">
        <v>1869829</v>
      </c>
      <c r="I364" s="3">
        <v>0</v>
      </c>
      <c r="J364" s="3">
        <v>0</v>
      </c>
      <c r="K364" s="3">
        <v>0</v>
      </c>
      <c r="L364" s="4">
        <v>1869829</v>
      </c>
      <c r="M364" s="3">
        <v>538922</v>
      </c>
      <c r="N364" s="50">
        <v>168288</v>
      </c>
      <c r="O364" s="3">
        <v>0</v>
      </c>
      <c r="P364" s="3">
        <v>0</v>
      </c>
      <c r="Q364" s="4">
        <v>707210</v>
      </c>
      <c r="R364" s="4">
        <v>1162619</v>
      </c>
    </row>
    <row r="365" spans="1:18" x14ac:dyDescent="0.2">
      <c r="A365" s="2" t="s">
        <v>1008</v>
      </c>
      <c r="B365" s="1" t="s">
        <v>1009</v>
      </c>
      <c r="C365" s="1" t="s">
        <v>548</v>
      </c>
      <c r="D365" s="1" t="s">
        <v>48</v>
      </c>
      <c r="E365" s="43">
        <v>44089</v>
      </c>
      <c r="F365" s="1" t="s">
        <v>482</v>
      </c>
      <c r="G365" s="44" t="s">
        <v>522</v>
      </c>
      <c r="H365" s="3">
        <v>1869829</v>
      </c>
      <c r="I365" s="3">
        <v>0</v>
      </c>
      <c r="J365" s="3">
        <v>0</v>
      </c>
      <c r="K365" s="3">
        <v>0</v>
      </c>
      <c r="L365" s="4">
        <v>1869829</v>
      </c>
      <c r="M365" s="3">
        <v>538922</v>
      </c>
      <c r="N365" s="50">
        <v>168288</v>
      </c>
      <c r="O365" s="3">
        <v>0</v>
      </c>
      <c r="P365" s="3">
        <v>0</v>
      </c>
      <c r="Q365" s="4">
        <v>707210</v>
      </c>
      <c r="R365" s="4">
        <v>1162619</v>
      </c>
    </row>
    <row r="366" spans="1:18" x14ac:dyDescent="0.2">
      <c r="A366" s="2" t="s">
        <v>1010</v>
      </c>
      <c r="B366" s="1" t="s">
        <v>1009</v>
      </c>
      <c r="C366" s="1" t="s">
        <v>548</v>
      </c>
      <c r="D366" s="1" t="s">
        <v>48</v>
      </c>
      <c r="E366" s="43">
        <v>44089</v>
      </c>
      <c r="F366" s="1" t="s">
        <v>482</v>
      </c>
      <c r="G366" s="44" t="s">
        <v>522</v>
      </c>
      <c r="H366" s="3">
        <v>1869829</v>
      </c>
      <c r="I366" s="3">
        <v>0</v>
      </c>
      <c r="J366" s="3">
        <v>0</v>
      </c>
      <c r="K366" s="3">
        <v>0</v>
      </c>
      <c r="L366" s="4">
        <v>1869829</v>
      </c>
      <c r="M366" s="3">
        <v>538922</v>
      </c>
      <c r="N366" s="50">
        <v>168288</v>
      </c>
      <c r="O366" s="3">
        <v>0</v>
      </c>
      <c r="P366" s="3">
        <v>0</v>
      </c>
      <c r="Q366" s="4">
        <v>707210</v>
      </c>
      <c r="R366" s="4">
        <v>1162619</v>
      </c>
    </row>
    <row r="367" spans="1:18" x14ac:dyDescent="0.2">
      <c r="A367" s="2" t="s">
        <v>1011</v>
      </c>
      <c r="B367" s="1" t="s">
        <v>1012</v>
      </c>
      <c r="C367" s="1" t="s">
        <v>548</v>
      </c>
      <c r="D367" s="1" t="s">
        <v>48</v>
      </c>
      <c r="E367" s="43">
        <v>44089</v>
      </c>
      <c r="F367" s="1" t="s">
        <v>482</v>
      </c>
      <c r="G367" s="44" t="s">
        <v>522</v>
      </c>
      <c r="H367" s="3">
        <v>2347175</v>
      </c>
      <c r="I367" s="3">
        <v>0</v>
      </c>
      <c r="J367" s="3">
        <v>0</v>
      </c>
      <c r="K367" s="3">
        <v>0</v>
      </c>
      <c r="L367" s="4">
        <v>2347175</v>
      </c>
      <c r="M367" s="3">
        <v>680466</v>
      </c>
      <c r="N367" s="50">
        <v>211242</v>
      </c>
      <c r="O367" s="3">
        <v>0</v>
      </c>
      <c r="P367" s="3">
        <v>0</v>
      </c>
      <c r="Q367" s="4">
        <v>891708</v>
      </c>
      <c r="R367" s="4">
        <v>1455467</v>
      </c>
    </row>
    <row r="368" spans="1:18" x14ac:dyDescent="0.2">
      <c r="A368" s="2" t="s">
        <v>1013</v>
      </c>
      <c r="B368" s="1" t="s">
        <v>1014</v>
      </c>
      <c r="C368" s="1" t="s">
        <v>548</v>
      </c>
      <c r="D368" s="1" t="s">
        <v>48</v>
      </c>
      <c r="E368" s="43">
        <v>44089</v>
      </c>
      <c r="F368" s="1" t="s">
        <v>482</v>
      </c>
      <c r="G368" s="44" t="s">
        <v>522</v>
      </c>
      <c r="H368" s="3">
        <v>2347175</v>
      </c>
      <c r="I368" s="3">
        <v>0</v>
      </c>
      <c r="J368" s="3">
        <v>0</v>
      </c>
      <c r="K368" s="3">
        <v>0</v>
      </c>
      <c r="L368" s="4">
        <v>2347175</v>
      </c>
      <c r="M368" s="3">
        <v>680466</v>
      </c>
      <c r="N368" s="50">
        <v>211242</v>
      </c>
      <c r="O368" s="3">
        <v>0</v>
      </c>
      <c r="P368" s="3">
        <v>0</v>
      </c>
      <c r="Q368" s="4">
        <v>891708</v>
      </c>
      <c r="R368" s="4">
        <v>1455467</v>
      </c>
    </row>
    <row r="369" spans="1:18" x14ac:dyDescent="0.2">
      <c r="A369" s="2" t="s">
        <v>1015</v>
      </c>
      <c r="B369" s="1" t="s">
        <v>1016</v>
      </c>
      <c r="C369" s="1" t="s">
        <v>548</v>
      </c>
      <c r="D369" s="1" t="s">
        <v>48</v>
      </c>
      <c r="E369" s="43">
        <v>44089</v>
      </c>
      <c r="F369" s="1" t="s">
        <v>482</v>
      </c>
      <c r="G369" s="44" t="s">
        <v>522</v>
      </c>
      <c r="H369" s="3">
        <v>2762943</v>
      </c>
      <c r="I369" s="3">
        <v>0</v>
      </c>
      <c r="J369" s="3">
        <v>0</v>
      </c>
      <c r="K369" s="3">
        <v>0</v>
      </c>
      <c r="L369" s="4">
        <v>2762943</v>
      </c>
      <c r="M369" s="3">
        <v>803781</v>
      </c>
      <c r="N369" s="50">
        <v>248665</v>
      </c>
      <c r="O369" s="3">
        <v>0</v>
      </c>
      <c r="P369" s="3">
        <v>0</v>
      </c>
      <c r="Q369" s="4">
        <v>1052446</v>
      </c>
      <c r="R369" s="4">
        <v>1710497</v>
      </c>
    </row>
    <row r="370" spans="1:18" x14ac:dyDescent="0.2">
      <c r="A370" s="2" t="s">
        <v>1017</v>
      </c>
      <c r="B370" s="1" t="s">
        <v>1016</v>
      </c>
      <c r="C370" s="1" t="s">
        <v>548</v>
      </c>
      <c r="D370" s="1" t="s">
        <v>48</v>
      </c>
      <c r="E370" s="43">
        <v>44089</v>
      </c>
      <c r="F370" s="1" t="s">
        <v>482</v>
      </c>
      <c r="G370" s="44" t="s">
        <v>522</v>
      </c>
      <c r="H370" s="3">
        <v>2762943</v>
      </c>
      <c r="I370" s="3">
        <v>0</v>
      </c>
      <c r="J370" s="3">
        <v>0</v>
      </c>
      <c r="K370" s="3">
        <v>0</v>
      </c>
      <c r="L370" s="4">
        <v>2762943</v>
      </c>
      <c r="M370" s="3">
        <v>803781</v>
      </c>
      <c r="N370" s="50">
        <v>248665</v>
      </c>
      <c r="O370" s="3">
        <v>0</v>
      </c>
      <c r="P370" s="3">
        <v>0</v>
      </c>
      <c r="Q370" s="4">
        <v>1052446</v>
      </c>
      <c r="R370" s="4">
        <v>1710497</v>
      </c>
    </row>
    <row r="371" spans="1:18" x14ac:dyDescent="0.2">
      <c r="A371" s="2" t="s">
        <v>1018</v>
      </c>
      <c r="B371" s="1" t="s">
        <v>1016</v>
      </c>
      <c r="C371" s="1" t="s">
        <v>548</v>
      </c>
      <c r="D371" s="1" t="s">
        <v>48</v>
      </c>
      <c r="E371" s="43">
        <v>44089</v>
      </c>
      <c r="F371" s="1" t="s">
        <v>482</v>
      </c>
      <c r="G371" s="44" t="s">
        <v>522</v>
      </c>
      <c r="H371" s="3">
        <v>2762943</v>
      </c>
      <c r="I371" s="3">
        <v>0</v>
      </c>
      <c r="J371" s="3">
        <v>0</v>
      </c>
      <c r="K371" s="3">
        <v>0</v>
      </c>
      <c r="L371" s="4">
        <v>2762943</v>
      </c>
      <c r="M371" s="3">
        <v>803781</v>
      </c>
      <c r="N371" s="50">
        <v>248665</v>
      </c>
      <c r="O371" s="3">
        <v>0</v>
      </c>
      <c r="P371" s="3">
        <v>0</v>
      </c>
      <c r="Q371" s="4">
        <v>1052446</v>
      </c>
      <c r="R371" s="4">
        <v>1710497</v>
      </c>
    </row>
    <row r="372" spans="1:18" x14ac:dyDescent="0.2">
      <c r="A372" s="2" t="s">
        <v>1019</v>
      </c>
      <c r="B372" s="1" t="s">
        <v>1020</v>
      </c>
      <c r="C372" s="1" t="s">
        <v>548</v>
      </c>
      <c r="D372" s="1" t="s">
        <v>48</v>
      </c>
      <c r="E372" s="43">
        <v>44089</v>
      </c>
      <c r="F372" s="1" t="s">
        <v>482</v>
      </c>
      <c r="G372" s="44" t="s">
        <v>522</v>
      </c>
      <c r="H372" s="3">
        <v>3168501</v>
      </c>
      <c r="I372" s="3">
        <v>0</v>
      </c>
      <c r="J372" s="3">
        <v>0</v>
      </c>
      <c r="K372" s="3">
        <v>0</v>
      </c>
      <c r="L372" s="4">
        <v>3168501</v>
      </c>
      <c r="M372" s="3">
        <v>924057</v>
      </c>
      <c r="N372" s="50">
        <v>285162</v>
      </c>
      <c r="O372" s="3">
        <v>0</v>
      </c>
      <c r="P372" s="3">
        <v>0</v>
      </c>
      <c r="Q372" s="4">
        <v>1209219</v>
      </c>
      <c r="R372" s="4">
        <v>1959282</v>
      </c>
    </row>
    <row r="373" spans="1:18" x14ac:dyDescent="0.2">
      <c r="A373" s="2" t="s">
        <v>1021</v>
      </c>
      <c r="B373" s="1" t="s">
        <v>1020</v>
      </c>
      <c r="C373" s="1" t="s">
        <v>548</v>
      </c>
      <c r="D373" s="1" t="s">
        <v>48</v>
      </c>
      <c r="E373" s="43">
        <v>44089</v>
      </c>
      <c r="F373" s="1" t="s">
        <v>482</v>
      </c>
      <c r="G373" s="44" t="s">
        <v>522</v>
      </c>
      <c r="H373" s="3">
        <v>3168501</v>
      </c>
      <c r="I373" s="3">
        <v>0</v>
      </c>
      <c r="J373" s="3">
        <v>0</v>
      </c>
      <c r="K373" s="3">
        <v>0</v>
      </c>
      <c r="L373" s="4">
        <v>3168501</v>
      </c>
      <c r="M373" s="3">
        <v>924057</v>
      </c>
      <c r="N373" s="50">
        <v>285162</v>
      </c>
      <c r="O373" s="3">
        <v>0</v>
      </c>
      <c r="P373" s="3">
        <v>0</v>
      </c>
      <c r="Q373" s="4">
        <v>1209219</v>
      </c>
      <c r="R373" s="4">
        <v>1959282</v>
      </c>
    </row>
    <row r="374" spans="1:18" x14ac:dyDescent="0.2">
      <c r="A374" s="2" t="s">
        <v>1022</v>
      </c>
      <c r="B374" s="1" t="s">
        <v>1020</v>
      </c>
      <c r="C374" s="1" t="s">
        <v>548</v>
      </c>
      <c r="D374" s="1" t="s">
        <v>48</v>
      </c>
      <c r="E374" s="43">
        <v>44089</v>
      </c>
      <c r="F374" s="1" t="s">
        <v>482</v>
      </c>
      <c r="G374" s="44" t="s">
        <v>522</v>
      </c>
      <c r="H374" s="3">
        <v>3168501</v>
      </c>
      <c r="I374" s="3">
        <v>0</v>
      </c>
      <c r="J374" s="3">
        <v>0</v>
      </c>
      <c r="K374" s="3">
        <v>0</v>
      </c>
      <c r="L374" s="4">
        <v>3168501</v>
      </c>
      <c r="M374" s="3">
        <v>924057</v>
      </c>
      <c r="N374" s="50">
        <v>285162</v>
      </c>
      <c r="O374" s="3">
        <v>0</v>
      </c>
      <c r="P374" s="3">
        <v>0</v>
      </c>
      <c r="Q374" s="4">
        <v>1209219</v>
      </c>
      <c r="R374" s="4">
        <v>1959282</v>
      </c>
    </row>
    <row r="375" spans="1:18" x14ac:dyDescent="0.2">
      <c r="A375" s="2" t="s">
        <v>1023</v>
      </c>
      <c r="B375" s="1" t="s">
        <v>1024</v>
      </c>
      <c r="C375" s="1" t="s">
        <v>548</v>
      </c>
      <c r="D375" s="1" t="s">
        <v>48</v>
      </c>
      <c r="E375" s="43">
        <v>44089</v>
      </c>
      <c r="F375" s="1" t="s">
        <v>482</v>
      </c>
      <c r="G375" s="44" t="s">
        <v>522</v>
      </c>
      <c r="H375" s="3">
        <v>2869319</v>
      </c>
      <c r="I375" s="3">
        <v>0</v>
      </c>
      <c r="J375" s="3">
        <v>0</v>
      </c>
      <c r="K375" s="3">
        <v>0</v>
      </c>
      <c r="L375" s="4">
        <v>2869319</v>
      </c>
      <c r="M375" s="3">
        <v>835330</v>
      </c>
      <c r="N375" s="50">
        <v>258241</v>
      </c>
      <c r="O375" s="3">
        <v>0</v>
      </c>
      <c r="P375" s="3">
        <v>0</v>
      </c>
      <c r="Q375" s="4">
        <v>1093571</v>
      </c>
      <c r="R375" s="4">
        <v>1775748</v>
      </c>
    </row>
    <row r="376" spans="1:18" x14ac:dyDescent="0.2">
      <c r="A376" s="2" t="s">
        <v>1025</v>
      </c>
      <c r="B376" s="1" t="s">
        <v>1026</v>
      </c>
      <c r="C376" s="1" t="s">
        <v>548</v>
      </c>
      <c r="D376" s="1" t="s">
        <v>48</v>
      </c>
      <c r="E376" s="43">
        <v>44089</v>
      </c>
      <c r="F376" s="1" t="s">
        <v>482</v>
      </c>
      <c r="G376" s="44" t="s">
        <v>522</v>
      </c>
      <c r="H376" s="3">
        <v>4134748</v>
      </c>
      <c r="I376" s="3">
        <v>0</v>
      </c>
      <c r="J376" s="3">
        <v>0</v>
      </c>
      <c r="K376" s="3">
        <v>0</v>
      </c>
      <c r="L376" s="4">
        <v>4134748</v>
      </c>
      <c r="M376" s="3">
        <v>1210586</v>
      </c>
      <c r="N376" s="50">
        <v>372126</v>
      </c>
      <c r="O376" s="3">
        <v>0</v>
      </c>
      <c r="P376" s="3">
        <v>0</v>
      </c>
      <c r="Q376" s="4">
        <v>1582712</v>
      </c>
      <c r="R376" s="4">
        <v>2552036</v>
      </c>
    </row>
    <row r="377" spans="1:18" x14ac:dyDescent="0.2">
      <c r="A377" s="2" t="s">
        <v>1027</v>
      </c>
      <c r="B377" s="1" t="s">
        <v>1026</v>
      </c>
      <c r="C377" s="1" t="s">
        <v>548</v>
      </c>
      <c r="D377" s="1" t="s">
        <v>48</v>
      </c>
      <c r="E377" s="43">
        <v>44089</v>
      </c>
      <c r="F377" s="1" t="s">
        <v>482</v>
      </c>
      <c r="G377" s="44" t="s">
        <v>522</v>
      </c>
      <c r="H377" s="3">
        <v>4134748</v>
      </c>
      <c r="I377" s="3">
        <v>0</v>
      </c>
      <c r="J377" s="3">
        <v>0</v>
      </c>
      <c r="K377" s="3">
        <v>0</v>
      </c>
      <c r="L377" s="4">
        <v>4134748</v>
      </c>
      <c r="M377" s="3">
        <v>1210586</v>
      </c>
      <c r="N377" s="50">
        <v>372126</v>
      </c>
      <c r="O377" s="3">
        <v>0</v>
      </c>
      <c r="P377" s="3">
        <v>0</v>
      </c>
      <c r="Q377" s="4">
        <v>1582712</v>
      </c>
      <c r="R377" s="4">
        <v>2552036</v>
      </c>
    </row>
    <row r="378" spans="1:18" x14ac:dyDescent="0.2">
      <c r="A378" s="2" t="s">
        <v>1028</v>
      </c>
      <c r="B378" s="1" t="s">
        <v>1029</v>
      </c>
      <c r="C378" s="1" t="s">
        <v>548</v>
      </c>
      <c r="D378" s="1" t="s">
        <v>48</v>
      </c>
      <c r="E378" s="43">
        <v>44089</v>
      </c>
      <c r="F378" s="1" t="s">
        <v>482</v>
      </c>
      <c r="G378" s="44" t="s">
        <v>522</v>
      </c>
      <c r="H378" s="3">
        <v>1431399</v>
      </c>
      <c r="I378" s="3">
        <v>0</v>
      </c>
      <c r="J378" s="3">
        <v>0</v>
      </c>
      <c r="K378" s="3">
        <v>0</v>
      </c>
      <c r="L378" s="4">
        <v>1431399</v>
      </c>
      <c r="M378" s="3">
        <v>408885</v>
      </c>
      <c r="N378" s="50">
        <v>128825</v>
      </c>
      <c r="O378" s="3">
        <v>0</v>
      </c>
      <c r="P378" s="3">
        <v>0</v>
      </c>
      <c r="Q378" s="4">
        <v>537710</v>
      </c>
      <c r="R378" s="4">
        <v>893689</v>
      </c>
    </row>
    <row r="379" spans="1:18" x14ac:dyDescent="0.2">
      <c r="A379" s="2" t="s">
        <v>856</v>
      </c>
      <c r="B379" s="1" t="s">
        <v>857</v>
      </c>
      <c r="C379" s="1" t="s">
        <v>548</v>
      </c>
      <c r="D379" s="1" t="s">
        <v>48</v>
      </c>
      <c r="E379" s="43">
        <v>44114</v>
      </c>
      <c r="F379" s="1" t="s">
        <v>482</v>
      </c>
      <c r="G379" s="44" t="s">
        <v>522</v>
      </c>
      <c r="H379" s="3">
        <v>1127037</v>
      </c>
      <c r="I379" s="3">
        <v>0</v>
      </c>
      <c r="J379" s="3">
        <v>0</v>
      </c>
      <c r="K379" s="3">
        <v>0</v>
      </c>
      <c r="L379" s="4">
        <v>1127037</v>
      </c>
      <c r="M379" s="3">
        <v>312175</v>
      </c>
      <c r="N379" s="50">
        <v>101430</v>
      </c>
      <c r="O379" s="3">
        <v>0</v>
      </c>
      <c r="P379" s="3">
        <v>0</v>
      </c>
      <c r="Q379" s="4">
        <v>413605</v>
      </c>
      <c r="R379" s="4">
        <v>713432</v>
      </c>
    </row>
    <row r="380" spans="1:18" x14ac:dyDescent="0.2">
      <c r="A380" s="2" t="s">
        <v>1092</v>
      </c>
      <c r="B380" s="1" t="s">
        <v>1093</v>
      </c>
      <c r="C380" s="1" t="s">
        <v>548</v>
      </c>
      <c r="D380" s="1" t="s">
        <v>48</v>
      </c>
      <c r="E380" s="43">
        <v>44123</v>
      </c>
      <c r="F380" s="1" t="s">
        <v>482</v>
      </c>
      <c r="G380" s="44" t="s">
        <v>522</v>
      </c>
      <c r="H380" s="3">
        <v>2251895</v>
      </c>
      <c r="I380" s="3">
        <v>0</v>
      </c>
      <c r="J380" s="3">
        <v>0</v>
      </c>
      <c r="K380" s="3">
        <v>0</v>
      </c>
      <c r="L380" s="4">
        <v>2251895</v>
      </c>
      <c r="M380" s="3">
        <v>634026</v>
      </c>
      <c r="N380" s="50">
        <v>202669</v>
      </c>
      <c r="O380" s="3">
        <v>0</v>
      </c>
      <c r="P380" s="3">
        <v>0</v>
      </c>
      <c r="Q380" s="4">
        <v>836695</v>
      </c>
      <c r="R380" s="4">
        <v>1415200</v>
      </c>
    </row>
    <row r="381" spans="1:18" x14ac:dyDescent="0.2">
      <c r="A381" s="2" t="s">
        <v>1094</v>
      </c>
      <c r="B381" s="1" t="s">
        <v>1093</v>
      </c>
      <c r="C381" s="1" t="s">
        <v>548</v>
      </c>
      <c r="D381" s="1" t="s">
        <v>48</v>
      </c>
      <c r="E381" s="43">
        <v>44123</v>
      </c>
      <c r="F381" s="1" t="s">
        <v>482</v>
      </c>
      <c r="G381" s="44" t="s">
        <v>522</v>
      </c>
      <c r="H381" s="3">
        <v>2251895</v>
      </c>
      <c r="I381" s="3">
        <v>0</v>
      </c>
      <c r="J381" s="3">
        <v>0</v>
      </c>
      <c r="K381" s="3">
        <v>0</v>
      </c>
      <c r="L381" s="4">
        <v>2251895</v>
      </c>
      <c r="M381" s="3">
        <v>634026</v>
      </c>
      <c r="N381" s="50">
        <v>202669</v>
      </c>
      <c r="O381" s="3">
        <v>0</v>
      </c>
      <c r="P381" s="3">
        <v>0</v>
      </c>
      <c r="Q381" s="4">
        <v>836695</v>
      </c>
      <c r="R381" s="4">
        <v>1415200</v>
      </c>
    </row>
    <row r="382" spans="1:18" x14ac:dyDescent="0.2">
      <c r="A382" s="2" t="s">
        <v>1095</v>
      </c>
      <c r="B382" s="1" t="s">
        <v>1093</v>
      </c>
      <c r="C382" s="1" t="s">
        <v>548</v>
      </c>
      <c r="D382" s="1" t="s">
        <v>48</v>
      </c>
      <c r="E382" s="43">
        <v>44123</v>
      </c>
      <c r="F382" s="1" t="s">
        <v>482</v>
      </c>
      <c r="G382" s="44" t="s">
        <v>522</v>
      </c>
      <c r="H382" s="3">
        <v>2251895</v>
      </c>
      <c r="I382" s="3">
        <v>0</v>
      </c>
      <c r="J382" s="3">
        <v>0</v>
      </c>
      <c r="K382" s="3">
        <v>0</v>
      </c>
      <c r="L382" s="4">
        <v>2251895</v>
      </c>
      <c r="M382" s="3">
        <v>634026</v>
      </c>
      <c r="N382" s="50">
        <v>202669</v>
      </c>
      <c r="O382" s="3">
        <v>0</v>
      </c>
      <c r="P382" s="3">
        <v>0</v>
      </c>
      <c r="Q382" s="4">
        <v>836695</v>
      </c>
      <c r="R382" s="4">
        <v>1415200</v>
      </c>
    </row>
    <row r="383" spans="1:18" x14ac:dyDescent="0.2">
      <c r="A383" s="2" t="s">
        <v>1096</v>
      </c>
      <c r="B383" s="1" t="s">
        <v>1093</v>
      </c>
      <c r="C383" s="1" t="s">
        <v>548</v>
      </c>
      <c r="D383" s="1" t="s">
        <v>48</v>
      </c>
      <c r="E383" s="43">
        <v>44123</v>
      </c>
      <c r="F383" s="1" t="s">
        <v>482</v>
      </c>
      <c r="G383" s="44" t="s">
        <v>522</v>
      </c>
      <c r="H383" s="3">
        <v>2251895</v>
      </c>
      <c r="I383" s="3">
        <v>0</v>
      </c>
      <c r="J383" s="3">
        <v>0</v>
      </c>
      <c r="K383" s="3">
        <v>0</v>
      </c>
      <c r="L383" s="4">
        <v>2251895</v>
      </c>
      <c r="M383" s="3">
        <v>634026</v>
      </c>
      <c r="N383" s="50">
        <v>202669</v>
      </c>
      <c r="O383" s="3">
        <v>0</v>
      </c>
      <c r="P383" s="3">
        <v>0</v>
      </c>
      <c r="Q383" s="4">
        <v>836695</v>
      </c>
      <c r="R383" s="4">
        <v>1415200</v>
      </c>
    </row>
    <row r="384" spans="1:18" x14ac:dyDescent="0.2">
      <c r="A384" s="2" t="s">
        <v>1097</v>
      </c>
      <c r="B384" s="1" t="s">
        <v>1093</v>
      </c>
      <c r="C384" s="1" t="s">
        <v>548</v>
      </c>
      <c r="D384" s="1" t="s">
        <v>48</v>
      </c>
      <c r="E384" s="43">
        <v>44123</v>
      </c>
      <c r="F384" s="1" t="s">
        <v>482</v>
      </c>
      <c r="G384" s="44" t="s">
        <v>522</v>
      </c>
      <c r="H384" s="3">
        <v>2251895</v>
      </c>
      <c r="I384" s="3">
        <v>0</v>
      </c>
      <c r="J384" s="3">
        <v>0</v>
      </c>
      <c r="K384" s="3">
        <v>0</v>
      </c>
      <c r="L384" s="4">
        <v>2251895</v>
      </c>
      <c r="M384" s="3">
        <v>634026</v>
      </c>
      <c r="N384" s="50">
        <v>202669</v>
      </c>
      <c r="O384" s="3">
        <v>0</v>
      </c>
      <c r="P384" s="3">
        <v>0</v>
      </c>
      <c r="Q384" s="4">
        <v>836695</v>
      </c>
      <c r="R384" s="4">
        <v>1415200</v>
      </c>
    </row>
    <row r="385" spans="1:18" x14ac:dyDescent="0.2">
      <c r="A385" s="2" t="s">
        <v>1098</v>
      </c>
      <c r="B385" s="1" t="s">
        <v>1093</v>
      </c>
      <c r="C385" s="1" t="s">
        <v>548</v>
      </c>
      <c r="D385" s="1" t="s">
        <v>48</v>
      </c>
      <c r="E385" s="43">
        <v>44123</v>
      </c>
      <c r="F385" s="1" t="s">
        <v>482</v>
      </c>
      <c r="G385" s="44" t="s">
        <v>522</v>
      </c>
      <c r="H385" s="3">
        <v>2251895</v>
      </c>
      <c r="I385" s="3">
        <v>0</v>
      </c>
      <c r="J385" s="3">
        <v>0</v>
      </c>
      <c r="K385" s="3">
        <v>0</v>
      </c>
      <c r="L385" s="4">
        <v>2251895</v>
      </c>
      <c r="M385" s="3">
        <v>634026</v>
      </c>
      <c r="N385" s="50">
        <v>202669</v>
      </c>
      <c r="O385" s="3">
        <v>0</v>
      </c>
      <c r="P385" s="3">
        <v>0</v>
      </c>
      <c r="Q385" s="4">
        <v>836695</v>
      </c>
      <c r="R385" s="4">
        <v>1415200</v>
      </c>
    </row>
    <row r="386" spans="1:18" x14ac:dyDescent="0.2">
      <c r="A386" s="2" t="s">
        <v>1099</v>
      </c>
      <c r="B386" s="1" t="s">
        <v>1093</v>
      </c>
      <c r="C386" s="1" t="s">
        <v>548</v>
      </c>
      <c r="D386" s="1" t="s">
        <v>48</v>
      </c>
      <c r="E386" s="43">
        <v>44123</v>
      </c>
      <c r="F386" s="1" t="s">
        <v>482</v>
      </c>
      <c r="G386" s="44" t="s">
        <v>522</v>
      </c>
      <c r="H386" s="3">
        <v>2251895</v>
      </c>
      <c r="I386" s="3">
        <v>0</v>
      </c>
      <c r="J386" s="3">
        <v>0</v>
      </c>
      <c r="K386" s="3">
        <v>0</v>
      </c>
      <c r="L386" s="4">
        <v>2251895</v>
      </c>
      <c r="M386" s="3">
        <v>634026</v>
      </c>
      <c r="N386" s="50">
        <v>202669</v>
      </c>
      <c r="O386" s="3">
        <v>0</v>
      </c>
      <c r="P386" s="3">
        <v>0</v>
      </c>
      <c r="Q386" s="4">
        <v>836695</v>
      </c>
      <c r="R386" s="4">
        <v>1415200</v>
      </c>
    </row>
    <row r="387" spans="1:18" x14ac:dyDescent="0.2">
      <c r="A387" s="2" t="s">
        <v>1100</v>
      </c>
      <c r="B387" s="1" t="s">
        <v>1101</v>
      </c>
      <c r="C387" s="1" t="s">
        <v>548</v>
      </c>
      <c r="D387" s="1" t="s">
        <v>48</v>
      </c>
      <c r="E387" s="43">
        <v>44123</v>
      </c>
      <c r="F387" s="1" t="s">
        <v>482</v>
      </c>
      <c r="G387" s="44" t="s">
        <v>522</v>
      </c>
      <c r="H387" s="3">
        <v>2657642</v>
      </c>
      <c r="I387" s="3">
        <v>0</v>
      </c>
      <c r="J387" s="3">
        <v>0</v>
      </c>
      <c r="K387" s="3">
        <v>0</v>
      </c>
      <c r="L387" s="4">
        <v>2657642</v>
      </c>
      <c r="M387" s="3">
        <v>750968</v>
      </c>
      <c r="N387" s="50">
        <v>239189</v>
      </c>
      <c r="O387" s="3">
        <v>0</v>
      </c>
      <c r="P387" s="3">
        <v>0</v>
      </c>
      <c r="Q387" s="4">
        <v>990157</v>
      </c>
      <c r="R387" s="4">
        <v>1667485</v>
      </c>
    </row>
    <row r="388" spans="1:18" x14ac:dyDescent="0.2">
      <c r="A388" s="2" t="s">
        <v>1102</v>
      </c>
      <c r="B388" s="1" t="s">
        <v>1103</v>
      </c>
      <c r="C388" s="1" t="s">
        <v>548</v>
      </c>
      <c r="D388" s="1" t="s">
        <v>48</v>
      </c>
      <c r="E388" s="43">
        <v>44123</v>
      </c>
      <c r="F388" s="1" t="s">
        <v>482</v>
      </c>
      <c r="G388" s="44" t="s">
        <v>522</v>
      </c>
      <c r="H388" s="3">
        <v>3393373</v>
      </c>
      <c r="I388" s="3">
        <v>0</v>
      </c>
      <c r="J388" s="3">
        <v>0</v>
      </c>
      <c r="K388" s="3">
        <v>0</v>
      </c>
      <c r="L388" s="4">
        <v>3393373</v>
      </c>
      <c r="M388" s="3">
        <v>962984</v>
      </c>
      <c r="N388" s="50">
        <v>305407</v>
      </c>
      <c r="O388" s="3">
        <v>0</v>
      </c>
      <c r="P388" s="3">
        <v>0</v>
      </c>
      <c r="Q388" s="4">
        <v>1268391</v>
      </c>
      <c r="R388" s="4">
        <v>2124982</v>
      </c>
    </row>
    <row r="389" spans="1:18" x14ac:dyDescent="0.2">
      <c r="A389" s="2" t="s">
        <v>1104</v>
      </c>
      <c r="B389" s="1" t="s">
        <v>1103</v>
      </c>
      <c r="C389" s="1" t="s">
        <v>548</v>
      </c>
      <c r="D389" s="1" t="s">
        <v>48</v>
      </c>
      <c r="E389" s="43">
        <v>44123</v>
      </c>
      <c r="F389" s="1" t="s">
        <v>482</v>
      </c>
      <c r="G389" s="44" t="s">
        <v>522</v>
      </c>
      <c r="H389" s="3">
        <v>3393373</v>
      </c>
      <c r="I389" s="3">
        <v>0</v>
      </c>
      <c r="J389" s="3">
        <v>0</v>
      </c>
      <c r="K389" s="3">
        <v>0</v>
      </c>
      <c r="L389" s="4">
        <v>3393373</v>
      </c>
      <c r="M389" s="3">
        <v>962984</v>
      </c>
      <c r="N389" s="50">
        <v>305407</v>
      </c>
      <c r="O389" s="3">
        <v>0</v>
      </c>
      <c r="P389" s="3">
        <v>0</v>
      </c>
      <c r="Q389" s="4">
        <v>1268391</v>
      </c>
      <c r="R389" s="4">
        <v>2124982</v>
      </c>
    </row>
    <row r="390" spans="1:18" x14ac:dyDescent="0.2">
      <c r="A390" s="2" t="s">
        <v>1105</v>
      </c>
      <c r="B390" s="1" t="s">
        <v>1103</v>
      </c>
      <c r="C390" s="1" t="s">
        <v>548</v>
      </c>
      <c r="D390" s="1" t="s">
        <v>48</v>
      </c>
      <c r="E390" s="43">
        <v>44123</v>
      </c>
      <c r="F390" s="1" t="s">
        <v>482</v>
      </c>
      <c r="G390" s="44" t="s">
        <v>522</v>
      </c>
      <c r="H390" s="3">
        <v>3393373</v>
      </c>
      <c r="I390" s="3">
        <v>0</v>
      </c>
      <c r="J390" s="3">
        <v>0</v>
      </c>
      <c r="K390" s="3">
        <v>0</v>
      </c>
      <c r="L390" s="4">
        <v>3393373</v>
      </c>
      <c r="M390" s="3">
        <v>962984</v>
      </c>
      <c r="N390" s="50">
        <v>305407</v>
      </c>
      <c r="O390" s="3">
        <v>0</v>
      </c>
      <c r="P390" s="3">
        <v>0</v>
      </c>
      <c r="Q390" s="4">
        <v>1268391</v>
      </c>
      <c r="R390" s="4">
        <v>2124982</v>
      </c>
    </row>
    <row r="391" spans="1:18" x14ac:dyDescent="0.2">
      <c r="A391" s="2" t="s">
        <v>1106</v>
      </c>
      <c r="B391" s="1" t="s">
        <v>1103</v>
      </c>
      <c r="C391" s="1" t="s">
        <v>548</v>
      </c>
      <c r="D391" s="1" t="s">
        <v>48</v>
      </c>
      <c r="E391" s="43">
        <v>44123</v>
      </c>
      <c r="F391" s="1" t="s">
        <v>482</v>
      </c>
      <c r="G391" s="44" t="s">
        <v>522</v>
      </c>
      <c r="H391" s="3">
        <v>3393373</v>
      </c>
      <c r="I391" s="3">
        <v>0</v>
      </c>
      <c r="J391" s="3">
        <v>0</v>
      </c>
      <c r="K391" s="3">
        <v>0</v>
      </c>
      <c r="L391" s="4">
        <v>3393373</v>
      </c>
      <c r="M391" s="3">
        <v>962984</v>
      </c>
      <c r="N391" s="50">
        <v>305407</v>
      </c>
      <c r="O391" s="3">
        <v>0</v>
      </c>
      <c r="P391" s="3">
        <v>0</v>
      </c>
      <c r="Q391" s="4">
        <v>1268391</v>
      </c>
      <c r="R391" s="4">
        <v>2124982</v>
      </c>
    </row>
    <row r="392" spans="1:18" x14ac:dyDescent="0.2">
      <c r="A392" s="2" t="s">
        <v>1107</v>
      </c>
      <c r="B392" s="1" t="s">
        <v>1103</v>
      </c>
      <c r="C392" s="1" t="s">
        <v>548</v>
      </c>
      <c r="D392" s="1" t="s">
        <v>48</v>
      </c>
      <c r="E392" s="43">
        <v>44123</v>
      </c>
      <c r="F392" s="1" t="s">
        <v>482</v>
      </c>
      <c r="G392" s="44" t="s">
        <v>522</v>
      </c>
      <c r="H392" s="3">
        <v>3393373</v>
      </c>
      <c r="I392" s="3">
        <v>0</v>
      </c>
      <c r="J392" s="3">
        <v>0</v>
      </c>
      <c r="K392" s="3">
        <v>0</v>
      </c>
      <c r="L392" s="4">
        <v>3393373</v>
      </c>
      <c r="M392" s="3">
        <v>962984</v>
      </c>
      <c r="N392" s="50">
        <v>305407</v>
      </c>
      <c r="O392" s="3">
        <v>0</v>
      </c>
      <c r="P392" s="3">
        <v>0</v>
      </c>
      <c r="Q392" s="4">
        <v>1268391</v>
      </c>
      <c r="R392" s="4">
        <v>2124982</v>
      </c>
    </row>
    <row r="393" spans="1:18" x14ac:dyDescent="0.2">
      <c r="A393" s="2" t="s">
        <v>1108</v>
      </c>
      <c r="B393" s="1" t="s">
        <v>1103</v>
      </c>
      <c r="C393" s="1" t="s">
        <v>548</v>
      </c>
      <c r="D393" s="1" t="s">
        <v>48</v>
      </c>
      <c r="E393" s="43">
        <v>44123</v>
      </c>
      <c r="F393" s="1" t="s">
        <v>482</v>
      </c>
      <c r="G393" s="44" t="s">
        <v>522</v>
      </c>
      <c r="H393" s="3">
        <v>3393373</v>
      </c>
      <c r="I393" s="3">
        <v>0</v>
      </c>
      <c r="J393" s="3">
        <v>0</v>
      </c>
      <c r="K393" s="3">
        <v>0</v>
      </c>
      <c r="L393" s="4">
        <v>3393373</v>
      </c>
      <c r="M393" s="3">
        <v>962984</v>
      </c>
      <c r="N393" s="50">
        <v>305407</v>
      </c>
      <c r="O393" s="3">
        <v>0</v>
      </c>
      <c r="P393" s="3">
        <v>0</v>
      </c>
      <c r="Q393" s="4">
        <v>1268391</v>
      </c>
      <c r="R393" s="4">
        <v>2124982</v>
      </c>
    </row>
    <row r="394" spans="1:18" x14ac:dyDescent="0.2">
      <c r="A394" s="2" t="s">
        <v>1109</v>
      </c>
      <c r="B394" s="1" t="s">
        <v>1110</v>
      </c>
      <c r="C394" s="1" t="s">
        <v>548</v>
      </c>
      <c r="D394" s="1" t="s">
        <v>48</v>
      </c>
      <c r="E394" s="43">
        <v>44123</v>
      </c>
      <c r="F394" s="1" t="s">
        <v>482</v>
      </c>
      <c r="G394" s="44" t="s">
        <v>522</v>
      </c>
      <c r="H394" s="3">
        <v>4103628</v>
      </c>
      <c r="I394" s="3">
        <v>0</v>
      </c>
      <c r="J394" s="3">
        <v>0</v>
      </c>
      <c r="K394" s="3">
        <v>0</v>
      </c>
      <c r="L394" s="4">
        <v>4103628</v>
      </c>
      <c r="M394" s="3">
        <v>1167692</v>
      </c>
      <c r="N394" s="50">
        <v>369330</v>
      </c>
      <c r="O394" s="3">
        <v>0</v>
      </c>
      <c r="P394" s="3">
        <v>0</v>
      </c>
      <c r="Q394" s="4">
        <v>1537022</v>
      </c>
      <c r="R394" s="4">
        <v>2566606</v>
      </c>
    </row>
    <row r="395" spans="1:18" x14ac:dyDescent="0.2">
      <c r="A395" s="2" t="s">
        <v>1111</v>
      </c>
      <c r="B395" s="1" t="s">
        <v>1112</v>
      </c>
      <c r="C395" s="1" t="s">
        <v>548</v>
      </c>
      <c r="D395" s="1" t="s">
        <v>48</v>
      </c>
      <c r="E395" s="43">
        <v>44123</v>
      </c>
      <c r="F395" s="1" t="s">
        <v>482</v>
      </c>
      <c r="G395" s="44" t="s">
        <v>522</v>
      </c>
      <c r="H395" s="3">
        <v>5478433</v>
      </c>
      <c r="I395" s="3">
        <v>0</v>
      </c>
      <c r="J395" s="3">
        <v>0</v>
      </c>
      <c r="K395" s="3">
        <v>0</v>
      </c>
      <c r="L395" s="4">
        <v>5478433</v>
      </c>
      <c r="M395" s="3">
        <v>1494530</v>
      </c>
      <c r="N395" s="50">
        <v>493062</v>
      </c>
      <c r="O395" s="3">
        <v>0</v>
      </c>
      <c r="P395" s="3">
        <v>0</v>
      </c>
      <c r="Q395" s="4">
        <v>1987592</v>
      </c>
      <c r="R395" s="4">
        <v>3490841</v>
      </c>
    </row>
    <row r="396" spans="1:18" x14ac:dyDescent="0.2">
      <c r="A396" s="2" t="s">
        <v>1113</v>
      </c>
      <c r="B396" s="1" t="s">
        <v>1114</v>
      </c>
      <c r="C396" s="1" t="s">
        <v>548</v>
      </c>
      <c r="D396" s="1" t="s">
        <v>48</v>
      </c>
      <c r="E396" s="43">
        <v>44123</v>
      </c>
      <c r="F396" s="1" t="s">
        <v>482</v>
      </c>
      <c r="G396" s="44" t="s">
        <v>522</v>
      </c>
      <c r="H396" s="3">
        <v>5331350</v>
      </c>
      <c r="I396" s="3">
        <v>0</v>
      </c>
      <c r="J396" s="3">
        <v>0</v>
      </c>
      <c r="K396" s="3">
        <v>0</v>
      </c>
      <c r="L396" s="4">
        <v>5331350</v>
      </c>
      <c r="M396" s="3">
        <v>1521511</v>
      </c>
      <c r="N396" s="50">
        <v>479826</v>
      </c>
      <c r="O396" s="3">
        <v>0</v>
      </c>
      <c r="P396" s="3">
        <v>0</v>
      </c>
      <c r="Q396" s="4">
        <v>2001337</v>
      </c>
      <c r="R396" s="4">
        <v>3330013</v>
      </c>
    </row>
    <row r="397" spans="1:18" x14ac:dyDescent="0.2">
      <c r="A397" s="2" t="s">
        <v>1115</v>
      </c>
      <c r="B397" s="1" t="s">
        <v>1116</v>
      </c>
      <c r="C397" s="1" t="s">
        <v>548</v>
      </c>
      <c r="D397" s="1" t="s">
        <v>48</v>
      </c>
      <c r="E397" s="43">
        <v>44123</v>
      </c>
      <c r="F397" s="1" t="s">
        <v>482</v>
      </c>
      <c r="G397" s="44" t="s">
        <v>522</v>
      </c>
      <c r="H397" s="3">
        <v>4995788</v>
      </c>
      <c r="I397" s="3">
        <v>0</v>
      </c>
      <c r="J397" s="3">
        <v>0</v>
      </c>
      <c r="K397" s="3">
        <v>0</v>
      </c>
      <c r="L397" s="4">
        <v>4995788</v>
      </c>
      <c r="M397" s="3">
        <v>1424804</v>
      </c>
      <c r="N397" s="50">
        <v>449623</v>
      </c>
      <c r="O397" s="3">
        <v>0</v>
      </c>
      <c r="P397" s="3">
        <v>0</v>
      </c>
      <c r="Q397" s="4">
        <v>1874427</v>
      </c>
      <c r="R397" s="4">
        <v>3121361</v>
      </c>
    </row>
    <row r="398" spans="1:18" x14ac:dyDescent="0.2">
      <c r="A398" s="2" t="s">
        <v>1117</v>
      </c>
      <c r="B398" s="1" t="s">
        <v>1116</v>
      </c>
      <c r="C398" s="1" t="s">
        <v>548</v>
      </c>
      <c r="D398" s="1" t="s">
        <v>48</v>
      </c>
      <c r="E398" s="43">
        <v>44123</v>
      </c>
      <c r="F398" s="1" t="s">
        <v>482</v>
      </c>
      <c r="G398" s="44" t="s">
        <v>522</v>
      </c>
      <c r="H398" s="3">
        <v>4995788</v>
      </c>
      <c r="I398" s="3">
        <v>0</v>
      </c>
      <c r="J398" s="3">
        <v>0</v>
      </c>
      <c r="K398" s="3">
        <v>0</v>
      </c>
      <c r="L398" s="4">
        <v>4995788</v>
      </c>
      <c r="M398" s="3">
        <v>1424804</v>
      </c>
      <c r="N398" s="50">
        <v>449623</v>
      </c>
      <c r="O398" s="3">
        <v>0</v>
      </c>
      <c r="P398" s="3">
        <v>0</v>
      </c>
      <c r="Q398" s="4">
        <v>1874427</v>
      </c>
      <c r="R398" s="4">
        <v>3121361</v>
      </c>
    </row>
    <row r="399" spans="1:18" x14ac:dyDescent="0.2">
      <c r="A399" s="2" t="s">
        <v>1118</v>
      </c>
      <c r="B399" s="1" t="s">
        <v>1116</v>
      </c>
      <c r="C399" s="1" t="s">
        <v>548</v>
      </c>
      <c r="D399" s="1" t="s">
        <v>48</v>
      </c>
      <c r="E399" s="43">
        <v>44123</v>
      </c>
      <c r="F399" s="1" t="s">
        <v>482</v>
      </c>
      <c r="G399" s="44" t="s">
        <v>522</v>
      </c>
      <c r="H399" s="3">
        <v>4995788</v>
      </c>
      <c r="I399" s="3">
        <v>0</v>
      </c>
      <c r="J399" s="3">
        <v>0</v>
      </c>
      <c r="K399" s="3">
        <v>0</v>
      </c>
      <c r="L399" s="4">
        <v>4995788</v>
      </c>
      <c r="M399" s="3">
        <v>1424804</v>
      </c>
      <c r="N399" s="50">
        <v>449623</v>
      </c>
      <c r="O399" s="3">
        <v>0</v>
      </c>
      <c r="P399" s="3">
        <v>0</v>
      </c>
      <c r="Q399" s="4">
        <v>1874427</v>
      </c>
      <c r="R399" s="4">
        <v>3121361</v>
      </c>
    </row>
    <row r="400" spans="1:18" x14ac:dyDescent="0.2">
      <c r="A400" s="2" t="s">
        <v>1119</v>
      </c>
      <c r="B400" s="1" t="s">
        <v>1120</v>
      </c>
      <c r="C400" s="1" t="s">
        <v>548</v>
      </c>
      <c r="D400" s="1" t="s">
        <v>48</v>
      </c>
      <c r="E400" s="43">
        <v>44123</v>
      </c>
      <c r="F400" s="1" t="s">
        <v>482</v>
      </c>
      <c r="G400" s="44" t="s">
        <v>522</v>
      </c>
      <c r="H400" s="3">
        <v>3740226</v>
      </c>
      <c r="I400" s="3">
        <v>0</v>
      </c>
      <c r="J400" s="3">
        <v>0</v>
      </c>
      <c r="K400" s="3">
        <v>0</v>
      </c>
      <c r="L400" s="4">
        <v>3740226</v>
      </c>
      <c r="M400" s="3">
        <v>1066617</v>
      </c>
      <c r="N400" s="50">
        <v>336624</v>
      </c>
      <c r="O400" s="3">
        <v>0</v>
      </c>
      <c r="P400" s="3">
        <v>0</v>
      </c>
      <c r="Q400" s="4">
        <v>1403241</v>
      </c>
      <c r="R400" s="4">
        <v>2336985</v>
      </c>
    </row>
    <row r="401" spans="1:18" x14ac:dyDescent="0.2">
      <c r="A401" s="2" t="s">
        <v>1121</v>
      </c>
      <c r="B401" s="1" t="s">
        <v>1120</v>
      </c>
      <c r="C401" s="1" t="s">
        <v>548</v>
      </c>
      <c r="D401" s="1" t="s">
        <v>48</v>
      </c>
      <c r="E401" s="43">
        <v>44123</v>
      </c>
      <c r="F401" s="1" t="s">
        <v>482</v>
      </c>
      <c r="G401" s="44" t="s">
        <v>522</v>
      </c>
      <c r="H401" s="3">
        <v>3758647</v>
      </c>
      <c r="I401" s="3">
        <v>0</v>
      </c>
      <c r="J401" s="3">
        <v>0</v>
      </c>
      <c r="K401" s="3">
        <v>0</v>
      </c>
      <c r="L401" s="4">
        <v>3758647</v>
      </c>
      <c r="M401" s="3">
        <v>1068268</v>
      </c>
      <c r="N401" s="50">
        <v>338279</v>
      </c>
      <c r="O401" s="3">
        <v>0</v>
      </c>
      <c r="P401" s="3">
        <v>0</v>
      </c>
      <c r="Q401" s="4">
        <v>1406547</v>
      </c>
      <c r="R401" s="4">
        <v>2352100</v>
      </c>
    </row>
    <row r="402" spans="1:18" x14ac:dyDescent="0.2">
      <c r="A402" s="2" t="s">
        <v>1122</v>
      </c>
      <c r="B402" s="1" t="s">
        <v>1123</v>
      </c>
      <c r="C402" s="1" t="s">
        <v>548</v>
      </c>
      <c r="D402" s="1" t="s">
        <v>48</v>
      </c>
      <c r="E402" s="43">
        <v>44123</v>
      </c>
      <c r="F402" s="1" t="s">
        <v>482</v>
      </c>
      <c r="G402" s="44" t="s">
        <v>522</v>
      </c>
      <c r="H402" s="3">
        <v>6061897</v>
      </c>
      <c r="I402" s="3">
        <v>0</v>
      </c>
      <c r="J402" s="3">
        <v>0</v>
      </c>
      <c r="K402" s="3">
        <v>0</v>
      </c>
      <c r="L402" s="4">
        <v>6061897</v>
      </c>
      <c r="M402" s="3">
        <v>1732048</v>
      </c>
      <c r="N402" s="50">
        <v>545574</v>
      </c>
      <c r="O402" s="3">
        <v>0</v>
      </c>
      <c r="P402" s="3">
        <v>0</v>
      </c>
      <c r="Q402" s="4">
        <v>2277622</v>
      </c>
      <c r="R402" s="4">
        <v>3784275</v>
      </c>
    </row>
    <row r="403" spans="1:18" x14ac:dyDescent="0.2">
      <c r="A403" s="2" t="s">
        <v>1124</v>
      </c>
      <c r="B403" s="1" t="s">
        <v>1112</v>
      </c>
      <c r="C403" s="1" t="s">
        <v>548</v>
      </c>
      <c r="D403" s="1" t="s">
        <v>48</v>
      </c>
      <c r="E403" s="43">
        <v>44123</v>
      </c>
      <c r="F403" s="1" t="s">
        <v>482</v>
      </c>
      <c r="G403" s="44" t="s">
        <v>522</v>
      </c>
      <c r="H403" s="3">
        <v>6566760</v>
      </c>
      <c r="I403" s="3">
        <v>0</v>
      </c>
      <c r="J403" s="3">
        <v>0</v>
      </c>
      <c r="K403" s="3">
        <v>0</v>
      </c>
      <c r="L403" s="4">
        <v>6566760</v>
      </c>
      <c r="M403" s="3">
        <v>1877554</v>
      </c>
      <c r="N403" s="50">
        <v>591007</v>
      </c>
      <c r="O403" s="3">
        <v>0</v>
      </c>
      <c r="P403" s="3">
        <v>0</v>
      </c>
      <c r="Q403" s="4">
        <v>2468561</v>
      </c>
      <c r="R403" s="4">
        <v>4098199</v>
      </c>
    </row>
    <row r="404" spans="1:18" x14ac:dyDescent="0.2">
      <c r="A404" s="2" t="s">
        <v>1125</v>
      </c>
      <c r="B404" s="1" t="s">
        <v>1112</v>
      </c>
      <c r="C404" s="1" t="s">
        <v>548</v>
      </c>
      <c r="D404" s="1" t="s">
        <v>48</v>
      </c>
      <c r="E404" s="43">
        <v>44123</v>
      </c>
      <c r="F404" s="1" t="s">
        <v>482</v>
      </c>
      <c r="G404" s="44" t="s">
        <v>522</v>
      </c>
      <c r="H404" s="3">
        <v>6566760</v>
      </c>
      <c r="I404" s="3">
        <v>0</v>
      </c>
      <c r="J404" s="3">
        <v>0</v>
      </c>
      <c r="K404" s="3">
        <v>0</v>
      </c>
      <c r="L404" s="4">
        <v>6566760</v>
      </c>
      <c r="M404" s="3">
        <v>1877554</v>
      </c>
      <c r="N404" s="50">
        <v>591007</v>
      </c>
      <c r="O404" s="3">
        <v>0</v>
      </c>
      <c r="P404" s="3">
        <v>0</v>
      </c>
      <c r="Q404" s="4">
        <v>2468561</v>
      </c>
      <c r="R404" s="4">
        <v>4098199</v>
      </c>
    </row>
    <row r="405" spans="1:18" x14ac:dyDescent="0.2">
      <c r="A405" s="2" t="s">
        <v>1126</v>
      </c>
      <c r="B405" s="1" t="s">
        <v>1127</v>
      </c>
      <c r="C405" s="1" t="s">
        <v>548</v>
      </c>
      <c r="D405" s="1" t="s">
        <v>48</v>
      </c>
      <c r="E405" s="43">
        <v>44123</v>
      </c>
      <c r="F405" s="1" t="s">
        <v>482</v>
      </c>
      <c r="G405" s="44" t="s">
        <v>522</v>
      </c>
      <c r="H405" s="3">
        <v>7119698</v>
      </c>
      <c r="I405" s="3">
        <v>0</v>
      </c>
      <c r="J405" s="3">
        <v>0</v>
      </c>
      <c r="K405" s="3">
        <v>0</v>
      </c>
      <c r="L405" s="4">
        <v>7119698</v>
      </c>
      <c r="M405" s="3">
        <v>1967536</v>
      </c>
      <c r="N405" s="50">
        <v>640771</v>
      </c>
      <c r="O405" s="3">
        <v>0</v>
      </c>
      <c r="P405" s="3">
        <v>0</v>
      </c>
      <c r="Q405" s="4">
        <v>2608307</v>
      </c>
      <c r="R405" s="4">
        <v>4511391</v>
      </c>
    </row>
    <row r="406" spans="1:18" x14ac:dyDescent="0.2">
      <c r="A406" s="2" t="s">
        <v>1128</v>
      </c>
      <c r="B406" s="1" t="s">
        <v>1127</v>
      </c>
      <c r="C406" s="1" t="s">
        <v>548</v>
      </c>
      <c r="D406" s="1" t="s">
        <v>48</v>
      </c>
      <c r="E406" s="43">
        <v>44123</v>
      </c>
      <c r="F406" s="1" t="s">
        <v>482</v>
      </c>
      <c r="G406" s="44" t="s">
        <v>522</v>
      </c>
      <c r="H406" s="3">
        <v>6769686</v>
      </c>
      <c r="I406" s="3">
        <v>0</v>
      </c>
      <c r="J406" s="3">
        <v>0</v>
      </c>
      <c r="K406" s="3">
        <v>0</v>
      </c>
      <c r="L406" s="4">
        <v>6769686</v>
      </c>
      <c r="M406" s="3">
        <v>1936033</v>
      </c>
      <c r="N406" s="50">
        <v>609271</v>
      </c>
      <c r="O406" s="3">
        <v>0</v>
      </c>
      <c r="P406" s="3">
        <v>0</v>
      </c>
      <c r="Q406" s="4">
        <v>2545304</v>
      </c>
      <c r="R406" s="4">
        <v>4224382</v>
      </c>
    </row>
    <row r="407" spans="1:18" x14ac:dyDescent="0.2">
      <c r="A407" s="2" t="s">
        <v>1129</v>
      </c>
      <c r="B407" s="1" t="s">
        <v>1127</v>
      </c>
      <c r="C407" s="1" t="s">
        <v>548</v>
      </c>
      <c r="D407" s="1" t="s">
        <v>48</v>
      </c>
      <c r="E407" s="43">
        <v>44123</v>
      </c>
      <c r="F407" s="1" t="s">
        <v>482</v>
      </c>
      <c r="G407" s="44" t="s">
        <v>522</v>
      </c>
      <c r="H407" s="3">
        <v>6769686</v>
      </c>
      <c r="I407" s="3">
        <v>0</v>
      </c>
      <c r="J407" s="3">
        <v>0</v>
      </c>
      <c r="K407" s="3">
        <v>0</v>
      </c>
      <c r="L407" s="4">
        <v>6769686</v>
      </c>
      <c r="M407" s="3">
        <v>1936033</v>
      </c>
      <c r="N407" s="50">
        <v>609271</v>
      </c>
      <c r="O407" s="3">
        <v>0</v>
      </c>
      <c r="P407" s="3">
        <v>0</v>
      </c>
      <c r="Q407" s="4">
        <v>2545304</v>
      </c>
      <c r="R407" s="4">
        <v>4224382</v>
      </c>
    </row>
    <row r="408" spans="1:18" x14ac:dyDescent="0.2">
      <c r="A408" s="2" t="s">
        <v>1130</v>
      </c>
      <c r="B408" s="1" t="s">
        <v>1131</v>
      </c>
      <c r="C408" s="1" t="s">
        <v>548</v>
      </c>
      <c r="D408" s="1" t="s">
        <v>48</v>
      </c>
      <c r="E408" s="43">
        <v>44123</v>
      </c>
      <c r="F408" s="1" t="s">
        <v>482</v>
      </c>
      <c r="G408" s="44" t="s">
        <v>522</v>
      </c>
      <c r="H408" s="3">
        <v>7500237</v>
      </c>
      <c r="I408" s="3">
        <v>0</v>
      </c>
      <c r="J408" s="3">
        <v>0</v>
      </c>
      <c r="K408" s="3">
        <v>0</v>
      </c>
      <c r="L408" s="4">
        <v>7500237</v>
      </c>
      <c r="M408" s="3">
        <v>2146587</v>
      </c>
      <c r="N408" s="50">
        <v>675023</v>
      </c>
      <c r="O408" s="3">
        <v>0</v>
      </c>
      <c r="P408" s="3">
        <v>0</v>
      </c>
      <c r="Q408" s="4">
        <v>2821610</v>
      </c>
      <c r="R408" s="4">
        <v>4678627</v>
      </c>
    </row>
    <row r="409" spans="1:18" x14ac:dyDescent="0.2">
      <c r="A409" s="2" t="s">
        <v>1132</v>
      </c>
      <c r="B409" s="1" t="s">
        <v>1131</v>
      </c>
      <c r="C409" s="1" t="s">
        <v>548</v>
      </c>
      <c r="D409" s="1" t="s">
        <v>48</v>
      </c>
      <c r="E409" s="43">
        <v>44123</v>
      </c>
      <c r="F409" s="1" t="s">
        <v>482</v>
      </c>
      <c r="G409" s="44" t="s">
        <v>522</v>
      </c>
      <c r="H409" s="3">
        <v>7500237</v>
      </c>
      <c r="I409" s="3">
        <v>0</v>
      </c>
      <c r="J409" s="3">
        <v>0</v>
      </c>
      <c r="K409" s="3">
        <v>0</v>
      </c>
      <c r="L409" s="4">
        <v>7500237</v>
      </c>
      <c r="M409" s="3">
        <v>2146587</v>
      </c>
      <c r="N409" s="50">
        <v>675023</v>
      </c>
      <c r="O409" s="3">
        <v>0</v>
      </c>
      <c r="P409" s="3">
        <v>0</v>
      </c>
      <c r="Q409" s="4">
        <v>2821610</v>
      </c>
      <c r="R409" s="4">
        <v>4678627</v>
      </c>
    </row>
    <row r="410" spans="1:18" x14ac:dyDescent="0.2">
      <c r="A410" s="2" t="s">
        <v>1133</v>
      </c>
      <c r="B410" s="1" t="s">
        <v>1134</v>
      </c>
      <c r="C410" s="1" t="s">
        <v>548</v>
      </c>
      <c r="D410" s="1" t="s">
        <v>48</v>
      </c>
      <c r="E410" s="43">
        <v>44123</v>
      </c>
      <c r="F410" s="1" t="s">
        <v>482</v>
      </c>
      <c r="G410" s="44" t="s">
        <v>522</v>
      </c>
      <c r="H410" s="3">
        <v>5562462</v>
      </c>
      <c r="I410" s="3">
        <v>0</v>
      </c>
      <c r="J410" s="3">
        <v>0</v>
      </c>
      <c r="K410" s="3">
        <v>0</v>
      </c>
      <c r="L410" s="4">
        <v>5562462</v>
      </c>
      <c r="M410" s="3">
        <v>1588131</v>
      </c>
      <c r="N410" s="50">
        <v>500621</v>
      </c>
      <c r="O410" s="3">
        <v>0</v>
      </c>
      <c r="P410" s="3">
        <v>0</v>
      </c>
      <c r="Q410" s="4">
        <v>2088752</v>
      </c>
      <c r="R410" s="4">
        <v>3473710</v>
      </c>
    </row>
    <row r="411" spans="1:18" x14ac:dyDescent="0.2">
      <c r="A411" s="2" t="s">
        <v>1135</v>
      </c>
      <c r="B411" s="1" t="s">
        <v>1134</v>
      </c>
      <c r="C411" s="1" t="s">
        <v>548</v>
      </c>
      <c r="D411" s="1" t="s">
        <v>48</v>
      </c>
      <c r="E411" s="43">
        <v>44123</v>
      </c>
      <c r="F411" s="1" t="s">
        <v>482</v>
      </c>
      <c r="G411" s="44" t="s">
        <v>522</v>
      </c>
      <c r="H411" s="3">
        <v>5562462</v>
      </c>
      <c r="I411" s="3">
        <v>0</v>
      </c>
      <c r="J411" s="3">
        <v>0</v>
      </c>
      <c r="K411" s="3">
        <v>0</v>
      </c>
      <c r="L411" s="4">
        <v>5562462</v>
      </c>
      <c r="M411" s="3">
        <v>1588131</v>
      </c>
      <c r="N411" s="50">
        <v>500621</v>
      </c>
      <c r="O411" s="3">
        <v>0</v>
      </c>
      <c r="P411" s="3">
        <v>0</v>
      </c>
      <c r="Q411" s="4">
        <v>2088752</v>
      </c>
      <c r="R411" s="4">
        <v>3473710</v>
      </c>
    </row>
    <row r="412" spans="1:18" x14ac:dyDescent="0.2">
      <c r="A412" s="2" t="s">
        <v>1137</v>
      </c>
      <c r="B412" s="1" t="s">
        <v>1138</v>
      </c>
      <c r="C412" s="1" t="s">
        <v>562</v>
      </c>
      <c r="D412" s="1" t="s">
        <v>40</v>
      </c>
      <c r="E412" s="43">
        <v>44175</v>
      </c>
      <c r="F412" s="1" t="s">
        <v>482</v>
      </c>
      <c r="G412" s="44" t="s">
        <v>563</v>
      </c>
      <c r="H412" s="3">
        <v>1590426</v>
      </c>
      <c r="I412" s="3">
        <v>0</v>
      </c>
      <c r="J412" s="3">
        <v>0</v>
      </c>
      <c r="K412" s="3">
        <v>0</v>
      </c>
      <c r="L412" s="4">
        <v>1590426</v>
      </c>
      <c r="M412" s="3">
        <v>901513</v>
      </c>
      <c r="N412" s="50">
        <v>318089</v>
      </c>
      <c r="O412" s="3">
        <v>0</v>
      </c>
      <c r="P412" s="3">
        <v>0</v>
      </c>
      <c r="Q412" s="4">
        <v>1219602</v>
      </c>
      <c r="R412" s="4">
        <v>370824</v>
      </c>
    </row>
    <row r="413" spans="1:18" x14ac:dyDescent="0.2">
      <c r="A413" s="45" t="s">
        <v>1139</v>
      </c>
      <c r="B413" s="17" t="s">
        <v>1138</v>
      </c>
      <c r="C413" s="17" t="s">
        <v>562</v>
      </c>
      <c r="D413" s="17" t="s">
        <v>40</v>
      </c>
      <c r="E413" s="46">
        <v>44175</v>
      </c>
      <c r="F413" s="17" t="s">
        <v>482</v>
      </c>
      <c r="G413" s="47" t="s">
        <v>563</v>
      </c>
      <c r="H413" s="18">
        <v>556746</v>
      </c>
      <c r="I413" s="18">
        <v>0</v>
      </c>
      <c r="J413" s="18">
        <v>0</v>
      </c>
      <c r="K413" s="18">
        <v>0</v>
      </c>
      <c r="L413" s="48">
        <v>556746</v>
      </c>
      <c r="M413" s="18">
        <v>268873</v>
      </c>
      <c r="N413" s="51">
        <v>111348</v>
      </c>
      <c r="O413" s="18">
        <v>0</v>
      </c>
      <c r="P413" s="18">
        <v>0</v>
      </c>
      <c r="Q413" s="48">
        <v>380221</v>
      </c>
      <c r="R413" s="48">
        <v>176525</v>
      </c>
    </row>
    <row r="414" spans="1:18" x14ac:dyDescent="0.2">
      <c r="A414" s="2" t="s">
        <v>1149</v>
      </c>
      <c r="B414" s="1" t="s">
        <v>1150</v>
      </c>
      <c r="C414" s="1" t="s">
        <v>1144</v>
      </c>
      <c r="D414" s="1" t="s">
        <v>44</v>
      </c>
      <c r="E414" s="43">
        <v>44197</v>
      </c>
      <c r="F414" s="1" t="s">
        <v>482</v>
      </c>
      <c r="G414" s="44" t="s">
        <v>1145</v>
      </c>
      <c r="H414" s="3">
        <v>299900</v>
      </c>
      <c r="I414" s="3">
        <v>0</v>
      </c>
      <c r="J414" s="3">
        <v>0</v>
      </c>
      <c r="K414" s="3">
        <v>0</v>
      </c>
      <c r="L414" s="4">
        <v>299900</v>
      </c>
      <c r="M414" s="3">
        <v>296889</v>
      </c>
      <c r="N414" s="50">
        <v>3011</v>
      </c>
      <c r="O414" s="3">
        <v>0</v>
      </c>
      <c r="P414" s="3">
        <v>0</v>
      </c>
      <c r="Q414" s="4">
        <v>299900</v>
      </c>
      <c r="R414" s="4">
        <v>0</v>
      </c>
    </row>
    <row r="415" spans="1:18" x14ac:dyDescent="0.2">
      <c r="A415" s="2" t="s">
        <v>1151</v>
      </c>
      <c r="B415" s="1" t="s">
        <v>1150</v>
      </c>
      <c r="C415" s="1" t="s">
        <v>1144</v>
      </c>
      <c r="D415" s="1" t="s">
        <v>44</v>
      </c>
      <c r="E415" s="43">
        <v>44197</v>
      </c>
      <c r="F415" s="1" t="s">
        <v>482</v>
      </c>
      <c r="G415" s="44" t="s">
        <v>1145</v>
      </c>
      <c r="H415" s="3">
        <v>299900</v>
      </c>
      <c r="I415" s="3">
        <v>0</v>
      </c>
      <c r="J415" s="3">
        <v>0</v>
      </c>
      <c r="K415" s="3">
        <v>0</v>
      </c>
      <c r="L415" s="4">
        <v>299900</v>
      </c>
      <c r="M415" s="3">
        <v>296889</v>
      </c>
      <c r="N415" s="50">
        <v>3011</v>
      </c>
      <c r="O415" s="3">
        <v>0</v>
      </c>
      <c r="P415" s="3">
        <v>0</v>
      </c>
      <c r="Q415" s="4">
        <v>299900</v>
      </c>
      <c r="R415" s="4">
        <v>0</v>
      </c>
    </row>
    <row r="416" spans="1:18" x14ac:dyDescent="0.2">
      <c r="A416" s="2" t="s">
        <v>1152</v>
      </c>
      <c r="B416" s="1" t="s">
        <v>1153</v>
      </c>
      <c r="C416" s="1" t="s">
        <v>1144</v>
      </c>
      <c r="D416" s="1" t="s">
        <v>44</v>
      </c>
      <c r="E416" s="43">
        <v>44197</v>
      </c>
      <c r="F416" s="1" t="s">
        <v>482</v>
      </c>
      <c r="G416" s="44" t="s">
        <v>1145</v>
      </c>
      <c r="H416" s="3">
        <v>259900</v>
      </c>
      <c r="I416" s="3">
        <v>0</v>
      </c>
      <c r="J416" s="3">
        <v>0</v>
      </c>
      <c r="K416" s="3">
        <v>0</v>
      </c>
      <c r="L416" s="4">
        <v>259900</v>
      </c>
      <c r="M416" s="3">
        <v>257289</v>
      </c>
      <c r="N416" s="50">
        <v>2611</v>
      </c>
      <c r="O416" s="3">
        <v>0</v>
      </c>
      <c r="P416" s="3">
        <v>0</v>
      </c>
      <c r="Q416" s="4">
        <v>259900</v>
      </c>
      <c r="R416" s="4">
        <v>0</v>
      </c>
    </row>
    <row r="417" spans="1:18" x14ac:dyDescent="0.2">
      <c r="A417" s="2" t="s">
        <v>1154</v>
      </c>
      <c r="B417" s="1" t="s">
        <v>1153</v>
      </c>
      <c r="C417" s="1" t="s">
        <v>1144</v>
      </c>
      <c r="D417" s="1" t="s">
        <v>44</v>
      </c>
      <c r="E417" s="43">
        <v>44197</v>
      </c>
      <c r="F417" s="1" t="s">
        <v>482</v>
      </c>
      <c r="G417" s="44" t="s">
        <v>1145</v>
      </c>
      <c r="H417" s="3">
        <v>259900</v>
      </c>
      <c r="I417" s="3">
        <v>0</v>
      </c>
      <c r="J417" s="3">
        <v>0</v>
      </c>
      <c r="K417" s="3">
        <v>0</v>
      </c>
      <c r="L417" s="4">
        <v>259900</v>
      </c>
      <c r="M417" s="3">
        <v>257289</v>
      </c>
      <c r="N417" s="50">
        <v>2611</v>
      </c>
      <c r="O417" s="3">
        <v>0</v>
      </c>
      <c r="P417" s="3">
        <v>0</v>
      </c>
      <c r="Q417" s="4">
        <v>259900</v>
      </c>
      <c r="R417" s="4">
        <v>0</v>
      </c>
    </row>
    <row r="418" spans="1:18" x14ac:dyDescent="0.2">
      <c r="A418" s="2" t="s">
        <v>1155</v>
      </c>
      <c r="B418" s="1" t="s">
        <v>1153</v>
      </c>
      <c r="C418" s="1" t="s">
        <v>1144</v>
      </c>
      <c r="D418" s="1" t="s">
        <v>44</v>
      </c>
      <c r="E418" s="43">
        <v>44197</v>
      </c>
      <c r="F418" s="1" t="s">
        <v>482</v>
      </c>
      <c r="G418" s="44" t="s">
        <v>1145</v>
      </c>
      <c r="H418" s="3">
        <v>259900</v>
      </c>
      <c r="I418" s="3">
        <v>0</v>
      </c>
      <c r="J418" s="3">
        <v>0</v>
      </c>
      <c r="K418" s="3">
        <v>0</v>
      </c>
      <c r="L418" s="4">
        <v>259900</v>
      </c>
      <c r="M418" s="3">
        <v>257289</v>
      </c>
      <c r="N418" s="50">
        <v>2611</v>
      </c>
      <c r="O418" s="3">
        <v>0</v>
      </c>
      <c r="P418" s="3">
        <v>0</v>
      </c>
      <c r="Q418" s="4">
        <v>259900</v>
      </c>
      <c r="R418" s="4">
        <v>0</v>
      </c>
    </row>
    <row r="419" spans="1:18" x14ac:dyDescent="0.2">
      <c r="A419" s="2" t="s">
        <v>1156</v>
      </c>
      <c r="B419" s="1" t="s">
        <v>1153</v>
      </c>
      <c r="C419" s="1" t="s">
        <v>1144</v>
      </c>
      <c r="D419" s="1" t="s">
        <v>44</v>
      </c>
      <c r="E419" s="43">
        <v>44197</v>
      </c>
      <c r="F419" s="1" t="s">
        <v>482</v>
      </c>
      <c r="G419" s="44" t="s">
        <v>1145</v>
      </c>
      <c r="H419" s="3">
        <v>259900</v>
      </c>
      <c r="I419" s="3">
        <v>0</v>
      </c>
      <c r="J419" s="3">
        <v>0</v>
      </c>
      <c r="K419" s="3">
        <v>0</v>
      </c>
      <c r="L419" s="4">
        <v>259900</v>
      </c>
      <c r="M419" s="3">
        <v>257289</v>
      </c>
      <c r="N419" s="50">
        <v>2611</v>
      </c>
      <c r="O419" s="3">
        <v>0</v>
      </c>
      <c r="P419" s="3">
        <v>0</v>
      </c>
      <c r="Q419" s="4">
        <v>259900</v>
      </c>
      <c r="R419" s="4">
        <v>0</v>
      </c>
    </row>
    <row r="420" spans="1:18" x14ac:dyDescent="0.2">
      <c r="A420" s="2" t="s">
        <v>1157</v>
      </c>
      <c r="B420" s="1" t="s">
        <v>1153</v>
      </c>
      <c r="C420" s="1" t="s">
        <v>1144</v>
      </c>
      <c r="D420" s="1" t="s">
        <v>44</v>
      </c>
      <c r="E420" s="43">
        <v>44197</v>
      </c>
      <c r="F420" s="1" t="s">
        <v>482</v>
      </c>
      <c r="G420" s="44" t="s">
        <v>1145</v>
      </c>
      <c r="H420" s="3">
        <v>259900</v>
      </c>
      <c r="I420" s="3">
        <v>0</v>
      </c>
      <c r="J420" s="3">
        <v>0</v>
      </c>
      <c r="K420" s="3">
        <v>0</v>
      </c>
      <c r="L420" s="4">
        <v>259900</v>
      </c>
      <c r="M420" s="3">
        <v>257289</v>
      </c>
      <c r="N420" s="50">
        <v>2611</v>
      </c>
      <c r="O420" s="3">
        <v>0</v>
      </c>
      <c r="P420" s="3">
        <v>0</v>
      </c>
      <c r="Q420" s="4">
        <v>259900</v>
      </c>
      <c r="R420" s="4">
        <v>0</v>
      </c>
    </row>
    <row r="421" spans="1:18" x14ac:dyDescent="0.2">
      <c r="A421" s="2" t="s">
        <v>1158</v>
      </c>
      <c r="B421" s="1" t="s">
        <v>1153</v>
      </c>
      <c r="C421" s="1" t="s">
        <v>1144</v>
      </c>
      <c r="D421" s="1" t="s">
        <v>44</v>
      </c>
      <c r="E421" s="43">
        <v>44197</v>
      </c>
      <c r="F421" s="1" t="s">
        <v>482</v>
      </c>
      <c r="G421" s="44" t="s">
        <v>1145</v>
      </c>
      <c r="H421" s="3">
        <v>259900</v>
      </c>
      <c r="I421" s="3">
        <v>0</v>
      </c>
      <c r="J421" s="3">
        <v>0</v>
      </c>
      <c r="K421" s="3">
        <v>0</v>
      </c>
      <c r="L421" s="4">
        <v>259900</v>
      </c>
      <c r="M421" s="3">
        <v>257289</v>
      </c>
      <c r="N421" s="50">
        <v>2611</v>
      </c>
      <c r="O421" s="3">
        <v>0</v>
      </c>
      <c r="P421" s="3">
        <v>0</v>
      </c>
      <c r="Q421" s="4">
        <v>259900</v>
      </c>
      <c r="R421" s="4">
        <v>0</v>
      </c>
    </row>
    <row r="422" spans="1:18" x14ac:dyDescent="0.2">
      <c r="A422" s="2" t="s">
        <v>1142</v>
      </c>
      <c r="B422" s="1" t="s">
        <v>1143</v>
      </c>
      <c r="C422" s="1" t="s">
        <v>1144</v>
      </c>
      <c r="D422" s="1" t="s">
        <v>44</v>
      </c>
      <c r="E422" s="43">
        <v>44301</v>
      </c>
      <c r="F422" s="1" t="s">
        <v>482</v>
      </c>
      <c r="G422" s="44" t="s">
        <v>1145</v>
      </c>
      <c r="H422" s="3">
        <v>333790</v>
      </c>
      <c r="I422" s="3">
        <v>0</v>
      </c>
      <c r="J422" s="3">
        <v>0</v>
      </c>
      <c r="K422" s="3">
        <v>0</v>
      </c>
      <c r="L422" s="4">
        <v>333790</v>
      </c>
      <c r="M422" s="3">
        <v>299057</v>
      </c>
      <c r="N422" s="50">
        <v>34733</v>
      </c>
      <c r="O422" s="3">
        <v>0</v>
      </c>
      <c r="P422" s="3">
        <v>0</v>
      </c>
      <c r="Q422" s="4">
        <v>333790</v>
      </c>
      <c r="R422" s="4">
        <v>0</v>
      </c>
    </row>
    <row r="423" spans="1:18" x14ac:dyDescent="0.2">
      <c r="A423" s="2" t="s">
        <v>1140</v>
      </c>
      <c r="B423" s="1" t="s">
        <v>1141</v>
      </c>
      <c r="C423" s="1" t="s">
        <v>648</v>
      </c>
      <c r="D423" s="1" t="s">
        <v>54</v>
      </c>
      <c r="E423" s="43">
        <v>44357</v>
      </c>
      <c r="F423" s="1" t="s">
        <v>482</v>
      </c>
      <c r="G423" s="44" t="s">
        <v>676</v>
      </c>
      <c r="H423" s="3">
        <v>40000</v>
      </c>
      <c r="I423" s="3">
        <v>0</v>
      </c>
      <c r="J423" s="3">
        <v>0</v>
      </c>
      <c r="K423" s="3">
        <v>0</v>
      </c>
      <c r="L423" s="4">
        <v>40000</v>
      </c>
      <c r="M423" s="3">
        <v>40000</v>
      </c>
      <c r="N423" s="50">
        <v>0</v>
      </c>
      <c r="O423" s="3">
        <v>0</v>
      </c>
      <c r="P423" s="3">
        <v>0</v>
      </c>
      <c r="Q423" s="4">
        <v>40000</v>
      </c>
      <c r="R423" s="4">
        <v>0</v>
      </c>
    </row>
    <row r="424" spans="1:18" x14ac:dyDescent="0.2">
      <c r="A424" s="2" t="s">
        <v>1146</v>
      </c>
      <c r="B424" s="1" t="s">
        <v>1147</v>
      </c>
      <c r="C424" s="1" t="s">
        <v>521</v>
      </c>
      <c r="D424" s="1" t="s">
        <v>50</v>
      </c>
      <c r="E424" s="43">
        <v>44389</v>
      </c>
      <c r="F424" s="1" t="s">
        <v>482</v>
      </c>
      <c r="G424" s="44" t="s">
        <v>643</v>
      </c>
      <c r="H424" s="3">
        <v>557435</v>
      </c>
      <c r="I424" s="3">
        <v>0</v>
      </c>
      <c r="J424" s="3">
        <v>0</v>
      </c>
      <c r="K424" s="3">
        <v>0</v>
      </c>
      <c r="L424" s="4">
        <v>557435</v>
      </c>
      <c r="M424" s="3">
        <v>199966</v>
      </c>
      <c r="N424" s="50">
        <v>80826</v>
      </c>
      <c r="O424" s="3">
        <v>0</v>
      </c>
      <c r="P424" s="3">
        <v>0</v>
      </c>
      <c r="Q424" s="4">
        <v>280792</v>
      </c>
      <c r="R424" s="4">
        <v>276643</v>
      </c>
    </row>
    <row r="425" spans="1:18" x14ac:dyDescent="0.2">
      <c r="A425" s="45" t="s">
        <v>1148</v>
      </c>
      <c r="B425" s="17" t="s">
        <v>709</v>
      </c>
      <c r="C425" s="17" t="s">
        <v>521</v>
      </c>
      <c r="D425" s="17" t="s">
        <v>50</v>
      </c>
      <c r="E425" s="46">
        <v>44467</v>
      </c>
      <c r="F425" s="17" t="s">
        <v>482</v>
      </c>
      <c r="G425" s="47" t="s">
        <v>643</v>
      </c>
      <c r="H425" s="18">
        <v>810000</v>
      </c>
      <c r="I425" s="18">
        <v>0</v>
      </c>
      <c r="J425" s="18">
        <v>0</v>
      </c>
      <c r="K425" s="18">
        <v>0</v>
      </c>
      <c r="L425" s="48">
        <v>810000</v>
      </c>
      <c r="M425" s="18">
        <v>265462</v>
      </c>
      <c r="N425" s="51">
        <v>117450</v>
      </c>
      <c r="O425" s="18">
        <v>0</v>
      </c>
      <c r="P425" s="18">
        <v>0</v>
      </c>
      <c r="Q425" s="48">
        <v>382912</v>
      </c>
      <c r="R425" s="48">
        <v>427088</v>
      </c>
    </row>
    <row r="426" spans="1:18" x14ac:dyDescent="0.2">
      <c r="A426" s="2" t="s">
        <v>1170</v>
      </c>
      <c r="B426" s="1" t="s">
        <v>1171</v>
      </c>
      <c r="C426" s="1" t="s">
        <v>548</v>
      </c>
      <c r="D426" s="1" t="s">
        <v>48</v>
      </c>
      <c r="E426" s="43">
        <v>44581</v>
      </c>
      <c r="F426" s="1" t="s">
        <v>1172</v>
      </c>
      <c r="G426" s="44" t="s">
        <v>522</v>
      </c>
      <c r="H426" s="3">
        <v>2499149</v>
      </c>
      <c r="I426" s="3">
        <v>0</v>
      </c>
      <c r="J426" s="3">
        <v>0</v>
      </c>
      <c r="K426" s="3">
        <v>0</v>
      </c>
      <c r="L426" s="4">
        <v>2499149</v>
      </c>
      <c r="M426" s="3">
        <v>416047</v>
      </c>
      <c r="N426" s="50">
        <v>224923</v>
      </c>
      <c r="O426" s="3">
        <v>0</v>
      </c>
      <c r="P426" s="3">
        <v>0</v>
      </c>
      <c r="Q426" s="4">
        <v>640970</v>
      </c>
      <c r="R426" s="4">
        <v>1858179</v>
      </c>
    </row>
    <row r="427" spans="1:18" x14ac:dyDescent="0.2">
      <c r="A427" s="2" t="s">
        <v>1173</v>
      </c>
      <c r="B427" s="1" t="s">
        <v>787</v>
      </c>
      <c r="C427" s="1" t="s">
        <v>548</v>
      </c>
      <c r="D427" s="1" t="s">
        <v>48</v>
      </c>
      <c r="E427" s="43">
        <v>44581</v>
      </c>
      <c r="F427" s="1" t="s">
        <v>1175</v>
      </c>
      <c r="G427" s="44" t="s">
        <v>522</v>
      </c>
      <c r="H427" s="3">
        <v>2367704</v>
      </c>
      <c r="I427" s="3">
        <v>0</v>
      </c>
      <c r="J427" s="3">
        <v>0</v>
      </c>
      <c r="K427" s="3">
        <v>0</v>
      </c>
      <c r="L427" s="4">
        <v>2367704</v>
      </c>
      <c r="M427" s="3">
        <v>393009</v>
      </c>
      <c r="N427" s="50">
        <v>213095</v>
      </c>
      <c r="O427" s="3">
        <v>0</v>
      </c>
      <c r="P427" s="3">
        <v>0</v>
      </c>
      <c r="Q427" s="4">
        <v>606104</v>
      </c>
      <c r="R427" s="4">
        <v>1761600</v>
      </c>
    </row>
    <row r="428" spans="1:18" x14ac:dyDescent="0.2">
      <c r="A428" s="2" t="s">
        <v>1176</v>
      </c>
      <c r="B428" s="1" t="s">
        <v>1177</v>
      </c>
      <c r="C428" s="1" t="s">
        <v>548</v>
      </c>
      <c r="D428" s="1" t="s">
        <v>48</v>
      </c>
      <c r="E428" s="43">
        <v>44581</v>
      </c>
      <c r="F428" s="1" t="s">
        <v>1179</v>
      </c>
      <c r="G428" s="44" t="s">
        <v>522</v>
      </c>
      <c r="H428" s="3">
        <v>692447</v>
      </c>
      <c r="I428" s="3">
        <v>0</v>
      </c>
      <c r="J428" s="3">
        <v>0</v>
      </c>
      <c r="K428" s="3">
        <v>0</v>
      </c>
      <c r="L428" s="4">
        <v>692447</v>
      </c>
      <c r="M428" s="3">
        <v>99303</v>
      </c>
      <c r="N428" s="50">
        <v>62316</v>
      </c>
      <c r="O428" s="3">
        <v>0</v>
      </c>
      <c r="P428" s="3">
        <v>0</v>
      </c>
      <c r="Q428" s="4">
        <v>161619</v>
      </c>
      <c r="R428" s="4">
        <v>530828</v>
      </c>
    </row>
    <row r="429" spans="1:18" x14ac:dyDescent="0.2">
      <c r="A429" s="2" t="s">
        <v>1180</v>
      </c>
      <c r="B429" s="1" t="s">
        <v>1181</v>
      </c>
      <c r="C429" s="1" t="s">
        <v>548</v>
      </c>
      <c r="D429" s="1" t="s">
        <v>48</v>
      </c>
      <c r="E429" s="43">
        <v>44581</v>
      </c>
      <c r="F429" s="1" t="s">
        <v>1182</v>
      </c>
      <c r="G429" s="44" t="s">
        <v>522</v>
      </c>
      <c r="H429" s="3">
        <v>1545633</v>
      </c>
      <c r="I429" s="3">
        <v>0</v>
      </c>
      <c r="J429" s="3">
        <v>0</v>
      </c>
      <c r="K429" s="3">
        <v>0</v>
      </c>
      <c r="L429" s="4">
        <v>1545633</v>
      </c>
      <c r="M429" s="3">
        <v>248886</v>
      </c>
      <c r="N429" s="50">
        <v>139104</v>
      </c>
      <c r="O429" s="3">
        <v>0</v>
      </c>
      <c r="P429" s="3">
        <v>0</v>
      </c>
      <c r="Q429" s="4">
        <v>387990</v>
      </c>
      <c r="R429" s="4">
        <v>1157643</v>
      </c>
    </row>
    <row r="430" spans="1:18" x14ac:dyDescent="0.2">
      <c r="A430" s="2" t="s">
        <v>1159</v>
      </c>
      <c r="B430" s="1" t="s">
        <v>1160</v>
      </c>
      <c r="C430" s="1" t="s">
        <v>521</v>
      </c>
      <c r="D430" s="1" t="s">
        <v>50</v>
      </c>
      <c r="E430" s="43">
        <v>44630</v>
      </c>
      <c r="F430" s="1" t="s">
        <v>482</v>
      </c>
      <c r="G430" s="44" t="s">
        <v>522</v>
      </c>
      <c r="H430" s="3">
        <v>356000</v>
      </c>
      <c r="I430" s="3">
        <v>0</v>
      </c>
      <c r="J430" s="3">
        <v>0</v>
      </c>
      <c r="K430" s="3">
        <v>0</v>
      </c>
      <c r="L430" s="4">
        <v>356000</v>
      </c>
      <c r="M430" s="3">
        <v>58105</v>
      </c>
      <c r="N430" s="50">
        <v>32041</v>
      </c>
      <c r="O430" s="3">
        <v>0</v>
      </c>
      <c r="P430" s="3">
        <v>0</v>
      </c>
      <c r="Q430" s="4">
        <v>90146</v>
      </c>
      <c r="R430" s="4">
        <v>265854</v>
      </c>
    </row>
    <row r="431" spans="1:18" x14ac:dyDescent="0.2">
      <c r="A431" s="2" t="s">
        <v>1161</v>
      </c>
      <c r="B431" s="1" t="s">
        <v>1160</v>
      </c>
      <c r="C431" s="1" t="s">
        <v>521</v>
      </c>
      <c r="D431" s="1" t="s">
        <v>50</v>
      </c>
      <c r="E431" s="43">
        <v>44630</v>
      </c>
      <c r="F431" s="1" t="s">
        <v>482</v>
      </c>
      <c r="G431" s="44" t="s">
        <v>522</v>
      </c>
      <c r="H431" s="3">
        <v>356000</v>
      </c>
      <c r="I431" s="3">
        <v>0</v>
      </c>
      <c r="J431" s="3">
        <v>0</v>
      </c>
      <c r="K431" s="3">
        <v>0</v>
      </c>
      <c r="L431" s="4">
        <v>356000</v>
      </c>
      <c r="M431" s="3">
        <v>58105</v>
      </c>
      <c r="N431" s="50">
        <v>32041</v>
      </c>
      <c r="O431" s="3">
        <v>0</v>
      </c>
      <c r="P431" s="3">
        <v>0</v>
      </c>
      <c r="Q431" s="4">
        <v>90146</v>
      </c>
      <c r="R431" s="4">
        <v>265854</v>
      </c>
    </row>
    <row r="432" spans="1:18" x14ac:dyDescent="0.2">
      <c r="A432" s="2" t="s">
        <v>1162</v>
      </c>
      <c r="B432" s="1" t="s">
        <v>1160</v>
      </c>
      <c r="C432" s="1" t="s">
        <v>521</v>
      </c>
      <c r="D432" s="1" t="s">
        <v>50</v>
      </c>
      <c r="E432" s="43">
        <v>44630</v>
      </c>
      <c r="F432" s="1" t="s">
        <v>482</v>
      </c>
      <c r="G432" s="44" t="s">
        <v>522</v>
      </c>
      <c r="H432" s="3">
        <v>356000</v>
      </c>
      <c r="I432" s="3">
        <v>0</v>
      </c>
      <c r="J432" s="3">
        <v>0</v>
      </c>
      <c r="K432" s="3">
        <v>0</v>
      </c>
      <c r="L432" s="4">
        <v>356000</v>
      </c>
      <c r="M432" s="3">
        <v>58105</v>
      </c>
      <c r="N432" s="50">
        <v>32041</v>
      </c>
      <c r="O432" s="3">
        <v>0</v>
      </c>
      <c r="P432" s="3">
        <v>0</v>
      </c>
      <c r="Q432" s="4">
        <v>90146</v>
      </c>
      <c r="R432" s="4">
        <v>265854</v>
      </c>
    </row>
    <row r="433" spans="1:18" x14ac:dyDescent="0.2">
      <c r="A433" s="2" t="s">
        <v>1163</v>
      </c>
      <c r="B433" s="1" t="s">
        <v>1160</v>
      </c>
      <c r="C433" s="1" t="s">
        <v>521</v>
      </c>
      <c r="D433" s="1" t="s">
        <v>50</v>
      </c>
      <c r="E433" s="43">
        <v>44630</v>
      </c>
      <c r="F433" s="1" t="s">
        <v>482</v>
      </c>
      <c r="G433" s="44" t="s">
        <v>522</v>
      </c>
      <c r="H433" s="3">
        <v>356000</v>
      </c>
      <c r="I433" s="3">
        <v>0</v>
      </c>
      <c r="J433" s="3">
        <v>0</v>
      </c>
      <c r="K433" s="3">
        <v>0</v>
      </c>
      <c r="L433" s="4">
        <v>356000</v>
      </c>
      <c r="M433" s="3">
        <v>58105</v>
      </c>
      <c r="N433" s="50">
        <v>32041</v>
      </c>
      <c r="O433" s="3">
        <v>0</v>
      </c>
      <c r="P433" s="3">
        <v>0</v>
      </c>
      <c r="Q433" s="4">
        <v>90146</v>
      </c>
      <c r="R433" s="4">
        <v>265854</v>
      </c>
    </row>
    <row r="434" spans="1:18" x14ac:dyDescent="0.2">
      <c r="A434" s="2" t="s">
        <v>1164</v>
      </c>
      <c r="B434" s="1" t="s">
        <v>1160</v>
      </c>
      <c r="C434" s="1" t="s">
        <v>521</v>
      </c>
      <c r="D434" s="1" t="s">
        <v>50</v>
      </c>
      <c r="E434" s="43">
        <v>44630</v>
      </c>
      <c r="F434" s="1" t="s">
        <v>482</v>
      </c>
      <c r="G434" s="44" t="s">
        <v>522</v>
      </c>
      <c r="H434" s="3">
        <v>356000</v>
      </c>
      <c r="I434" s="3">
        <v>0</v>
      </c>
      <c r="J434" s="3">
        <v>0</v>
      </c>
      <c r="K434" s="3">
        <v>0</v>
      </c>
      <c r="L434" s="4">
        <v>356000</v>
      </c>
      <c r="M434" s="3">
        <v>58105</v>
      </c>
      <c r="N434" s="50">
        <v>32041</v>
      </c>
      <c r="O434" s="3">
        <v>0</v>
      </c>
      <c r="P434" s="3">
        <v>0</v>
      </c>
      <c r="Q434" s="4">
        <v>90146</v>
      </c>
      <c r="R434" s="4">
        <v>265854</v>
      </c>
    </row>
    <row r="435" spans="1:18" x14ac:dyDescent="0.2">
      <c r="A435" s="2" t="s">
        <v>1165</v>
      </c>
      <c r="B435" s="1" t="s">
        <v>1160</v>
      </c>
      <c r="C435" s="1" t="s">
        <v>521</v>
      </c>
      <c r="D435" s="1" t="s">
        <v>50</v>
      </c>
      <c r="E435" s="43">
        <v>44630</v>
      </c>
      <c r="F435" s="1" t="s">
        <v>482</v>
      </c>
      <c r="G435" s="44" t="s">
        <v>522</v>
      </c>
      <c r="H435" s="3">
        <v>356000</v>
      </c>
      <c r="I435" s="3">
        <v>0</v>
      </c>
      <c r="J435" s="3">
        <v>0</v>
      </c>
      <c r="K435" s="3">
        <v>0</v>
      </c>
      <c r="L435" s="4">
        <v>356000</v>
      </c>
      <c r="M435" s="3">
        <v>58105</v>
      </c>
      <c r="N435" s="50">
        <v>32041</v>
      </c>
      <c r="O435" s="3">
        <v>0</v>
      </c>
      <c r="P435" s="3">
        <v>0</v>
      </c>
      <c r="Q435" s="4">
        <v>90146</v>
      </c>
      <c r="R435" s="4">
        <v>265854</v>
      </c>
    </row>
    <row r="436" spans="1:18" x14ac:dyDescent="0.2">
      <c r="A436" s="2" t="s">
        <v>1166</v>
      </c>
      <c r="B436" s="1" t="s">
        <v>1160</v>
      </c>
      <c r="C436" s="1" t="s">
        <v>521</v>
      </c>
      <c r="D436" s="1" t="s">
        <v>50</v>
      </c>
      <c r="E436" s="43">
        <v>44630</v>
      </c>
      <c r="F436" s="1" t="s">
        <v>482</v>
      </c>
      <c r="G436" s="44" t="s">
        <v>522</v>
      </c>
      <c r="H436" s="3">
        <v>356000</v>
      </c>
      <c r="I436" s="3">
        <v>0</v>
      </c>
      <c r="J436" s="3">
        <v>0</v>
      </c>
      <c r="K436" s="3">
        <v>0</v>
      </c>
      <c r="L436" s="4">
        <v>356000</v>
      </c>
      <c r="M436" s="3">
        <v>58105</v>
      </c>
      <c r="N436" s="50">
        <v>32041</v>
      </c>
      <c r="O436" s="3">
        <v>0</v>
      </c>
      <c r="P436" s="3">
        <v>0</v>
      </c>
      <c r="Q436" s="4">
        <v>90146</v>
      </c>
      <c r="R436" s="4">
        <v>265854</v>
      </c>
    </row>
    <row r="437" spans="1:18" x14ac:dyDescent="0.2">
      <c r="A437" s="2" t="s">
        <v>1167</v>
      </c>
      <c r="B437" s="1" t="s">
        <v>1160</v>
      </c>
      <c r="C437" s="1" t="s">
        <v>521</v>
      </c>
      <c r="D437" s="1" t="s">
        <v>50</v>
      </c>
      <c r="E437" s="43">
        <v>44630</v>
      </c>
      <c r="F437" s="1" t="s">
        <v>482</v>
      </c>
      <c r="G437" s="44" t="s">
        <v>522</v>
      </c>
      <c r="H437" s="3">
        <v>356000</v>
      </c>
      <c r="I437" s="3">
        <v>0</v>
      </c>
      <c r="J437" s="3">
        <v>0</v>
      </c>
      <c r="K437" s="3">
        <v>0</v>
      </c>
      <c r="L437" s="4">
        <v>356000</v>
      </c>
      <c r="M437" s="3">
        <v>58105</v>
      </c>
      <c r="N437" s="50">
        <v>32041</v>
      </c>
      <c r="O437" s="3">
        <v>0</v>
      </c>
      <c r="P437" s="3">
        <v>0</v>
      </c>
      <c r="Q437" s="4">
        <v>90146</v>
      </c>
      <c r="R437" s="4">
        <v>265854</v>
      </c>
    </row>
    <row r="438" spans="1:18" x14ac:dyDescent="0.2">
      <c r="A438" s="2" t="s">
        <v>1168</v>
      </c>
      <c r="B438" s="1" t="s">
        <v>1160</v>
      </c>
      <c r="C438" s="1" t="s">
        <v>521</v>
      </c>
      <c r="D438" s="1" t="s">
        <v>50</v>
      </c>
      <c r="E438" s="43">
        <v>44630</v>
      </c>
      <c r="F438" s="1" t="s">
        <v>482</v>
      </c>
      <c r="G438" s="44" t="s">
        <v>522</v>
      </c>
      <c r="H438" s="3">
        <v>356000</v>
      </c>
      <c r="I438" s="3">
        <v>0</v>
      </c>
      <c r="J438" s="3">
        <v>0</v>
      </c>
      <c r="K438" s="3">
        <v>0</v>
      </c>
      <c r="L438" s="4">
        <v>356000</v>
      </c>
      <c r="M438" s="3">
        <v>58105</v>
      </c>
      <c r="N438" s="50">
        <v>32041</v>
      </c>
      <c r="O438" s="3">
        <v>0</v>
      </c>
      <c r="P438" s="3">
        <v>0</v>
      </c>
      <c r="Q438" s="4">
        <v>90146</v>
      </c>
      <c r="R438" s="4">
        <v>265854</v>
      </c>
    </row>
    <row r="439" spans="1:18" x14ac:dyDescent="0.2">
      <c r="A439" s="2" t="s">
        <v>1169</v>
      </c>
      <c r="B439" s="1" t="s">
        <v>1160</v>
      </c>
      <c r="C439" s="1" t="s">
        <v>521</v>
      </c>
      <c r="D439" s="1" t="s">
        <v>50</v>
      </c>
      <c r="E439" s="43">
        <v>44630</v>
      </c>
      <c r="F439" s="1" t="s">
        <v>482</v>
      </c>
      <c r="G439" s="44" t="s">
        <v>522</v>
      </c>
      <c r="H439" s="3">
        <v>356000</v>
      </c>
      <c r="I439" s="3">
        <v>0</v>
      </c>
      <c r="J439" s="3">
        <v>0</v>
      </c>
      <c r="K439" s="3">
        <v>0</v>
      </c>
      <c r="L439" s="4">
        <v>356000</v>
      </c>
      <c r="M439" s="3">
        <v>58105</v>
      </c>
      <c r="N439" s="50">
        <v>32041</v>
      </c>
      <c r="O439" s="3">
        <v>0</v>
      </c>
      <c r="P439" s="3">
        <v>0</v>
      </c>
      <c r="Q439" s="4">
        <v>90146</v>
      </c>
      <c r="R439" s="4">
        <v>265854</v>
      </c>
    </row>
    <row r="440" spans="1:18" x14ac:dyDescent="0.2">
      <c r="A440" s="2" t="s">
        <v>1183</v>
      </c>
      <c r="B440" s="1" t="s">
        <v>1184</v>
      </c>
      <c r="C440" s="1" t="s">
        <v>648</v>
      </c>
      <c r="D440" s="1" t="s">
        <v>54</v>
      </c>
      <c r="E440" s="43">
        <v>44643</v>
      </c>
      <c r="F440" s="1" t="s">
        <v>482</v>
      </c>
      <c r="G440" s="44" t="s">
        <v>676</v>
      </c>
      <c r="H440" s="3">
        <v>53340</v>
      </c>
      <c r="I440" s="3">
        <v>0</v>
      </c>
      <c r="J440" s="3">
        <v>0</v>
      </c>
      <c r="K440" s="3">
        <v>0</v>
      </c>
      <c r="L440" s="4">
        <v>53340</v>
      </c>
      <c r="M440" s="3">
        <v>53340</v>
      </c>
      <c r="N440" s="50">
        <v>0</v>
      </c>
      <c r="O440" s="3">
        <v>0</v>
      </c>
      <c r="P440" s="3">
        <v>0</v>
      </c>
      <c r="Q440" s="4">
        <v>53340</v>
      </c>
      <c r="R440" s="4">
        <v>0</v>
      </c>
    </row>
    <row r="441" spans="1:18" x14ac:dyDescent="0.2">
      <c r="A441" s="2" t="s">
        <v>1185</v>
      </c>
      <c r="B441" s="1" t="s">
        <v>1184</v>
      </c>
      <c r="C441" s="1" t="s">
        <v>648</v>
      </c>
      <c r="D441" s="1" t="s">
        <v>54</v>
      </c>
      <c r="E441" s="43">
        <v>44643</v>
      </c>
      <c r="F441" s="1" t="s">
        <v>482</v>
      </c>
      <c r="G441" s="44" t="s">
        <v>676</v>
      </c>
      <c r="H441" s="3">
        <v>53340</v>
      </c>
      <c r="I441" s="3">
        <v>0</v>
      </c>
      <c r="J441" s="3">
        <v>0</v>
      </c>
      <c r="K441" s="3">
        <v>0</v>
      </c>
      <c r="L441" s="4">
        <v>53340</v>
      </c>
      <c r="M441" s="3">
        <v>53340</v>
      </c>
      <c r="N441" s="50">
        <v>0</v>
      </c>
      <c r="O441" s="3">
        <v>0</v>
      </c>
      <c r="P441" s="3">
        <v>0</v>
      </c>
      <c r="Q441" s="4">
        <v>53340</v>
      </c>
      <c r="R441" s="4">
        <v>0</v>
      </c>
    </row>
    <row r="442" spans="1:18" x14ac:dyDescent="0.2">
      <c r="A442" s="2" t="s">
        <v>1186</v>
      </c>
      <c r="B442" s="1" t="s">
        <v>1184</v>
      </c>
      <c r="C442" s="1" t="s">
        <v>648</v>
      </c>
      <c r="D442" s="1" t="s">
        <v>54</v>
      </c>
      <c r="E442" s="43">
        <v>44643</v>
      </c>
      <c r="F442" s="1" t="s">
        <v>482</v>
      </c>
      <c r="G442" s="44" t="s">
        <v>676</v>
      </c>
      <c r="H442" s="3">
        <v>53340</v>
      </c>
      <c r="I442" s="3">
        <v>0</v>
      </c>
      <c r="J442" s="3">
        <v>0</v>
      </c>
      <c r="K442" s="3">
        <v>0</v>
      </c>
      <c r="L442" s="4">
        <v>53340</v>
      </c>
      <c r="M442" s="3">
        <v>53340</v>
      </c>
      <c r="N442" s="50">
        <v>0</v>
      </c>
      <c r="O442" s="3">
        <v>0</v>
      </c>
      <c r="P442" s="3">
        <v>0</v>
      </c>
      <c r="Q442" s="4">
        <v>53340</v>
      </c>
      <c r="R442" s="4">
        <v>0</v>
      </c>
    </row>
    <row r="443" spans="1:18" x14ac:dyDescent="0.2">
      <c r="A443" s="2" t="s">
        <v>1187</v>
      </c>
      <c r="B443" s="1" t="s">
        <v>1184</v>
      </c>
      <c r="C443" s="1" t="s">
        <v>648</v>
      </c>
      <c r="D443" s="1" t="s">
        <v>54</v>
      </c>
      <c r="E443" s="43">
        <v>44643</v>
      </c>
      <c r="F443" s="1" t="s">
        <v>482</v>
      </c>
      <c r="G443" s="44" t="s">
        <v>676</v>
      </c>
      <c r="H443" s="3">
        <v>53340</v>
      </c>
      <c r="I443" s="3">
        <v>0</v>
      </c>
      <c r="J443" s="3">
        <v>0</v>
      </c>
      <c r="K443" s="3">
        <v>0</v>
      </c>
      <c r="L443" s="4">
        <v>53340</v>
      </c>
      <c r="M443" s="3">
        <v>53340</v>
      </c>
      <c r="N443" s="50">
        <v>0</v>
      </c>
      <c r="O443" s="3">
        <v>0</v>
      </c>
      <c r="P443" s="3">
        <v>0</v>
      </c>
      <c r="Q443" s="4">
        <v>53340</v>
      </c>
      <c r="R443" s="4">
        <v>0</v>
      </c>
    </row>
    <row r="444" spans="1:18" x14ac:dyDescent="0.2">
      <c r="A444" s="2" t="s">
        <v>1188</v>
      </c>
      <c r="B444" s="1" t="s">
        <v>1189</v>
      </c>
      <c r="C444" s="1" t="s">
        <v>548</v>
      </c>
      <c r="D444" s="1" t="s">
        <v>48</v>
      </c>
      <c r="E444" s="43">
        <v>44649</v>
      </c>
      <c r="F444" s="1" t="s">
        <v>482</v>
      </c>
      <c r="G444" s="44" t="s">
        <v>522</v>
      </c>
      <c r="H444" s="3">
        <v>1110833</v>
      </c>
      <c r="I444" s="3">
        <v>0</v>
      </c>
      <c r="J444" s="3">
        <v>0</v>
      </c>
      <c r="K444" s="3">
        <v>0</v>
      </c>
      <c r="L444" s="4">
        <v>1110833</v>
      </c>
      <c r="M444" s="3">
        <v>176119</v>
      </c>
      <c r="N444" s="50">
        <v>99978</v>
      </c>
      <c r="O444" s="3">
        <v>0</v>
      </c>
      <c r="P444" s="3">
        <v>0</v>
      </c>
      <c r="Q444" s="4">
        <v>276097</v>
      </c>
      <c r="R444" s="4">
        <v>834736</v>
      </c>
    </row>
    <row r="445" spans="1:18" x14ac:dyDescent="0.2">
      <c r="A445" s="2" t="s">
        <v>1190</v>
      </c>
      <c r="B445" s="1" t="s">
        <v>1189</v>
      </c>
      <c r="C445" s="1" t="s">
        <v>548</v>
      </c>
      <c r="D445" s="1" t="s">
        <v>48</v>
      </c>
      <c r="E445" s="43">
        <v>44649</v>
      </c>
      <c r="F445" s="1" t="s">
        <v>482</v>
      </c>
      <c r="G445" s="44" t="s">
        <v>522</v>
      </c>
      <c r="H445" s="3">
        <v>1110833</v>
      </c>
      <c r="I445" s="3">
        <v>0</v>
      </c>
      <c r="J445" s="3">
        <v>0</v>
      </c>
      <c r="K445" s="3">
        <v>0</v>
      </c>
      <c r="L445" s="4">
        <v>1110833</v>
      </c>
      <c r="M445" s="3">
        <v>176119</v>
      </c>
      <c r="N445" s="50">
        <v>99978</v>
      </c>
      <c r="O445" s="3">
        <v>0</v>
      </c>
      <c r="P445" s="3">
        <v>0</v>
      </c>
      <c r="Q445" s="4">
        <v>276097</v>
      </c>
      <c r="R445" s="4">
        <v>834736</v>
      </c>
    </row>
    <row r="446" spans="1:18" x14ac:dyDescent="0.2">
      <c r="A446" s="2" t="s">
        <v>1191</v>
      </c>
      <c r="B446" s="1" t="s">
        <v>1189</v>
      </c>
      <c r="C446" s="1" t="s">
        <v>548</v>
      </c>
      <c r="D446" s="1" t="s">
        <v>48</v>
      </c>
      <c r="E446" s="43">
        <v>44649</v>
      </c>
      <c r="F446" s="1" t="s">
        <v>482</v>
      </c>
      <c r="G446" s="44" t="s">
        <v>522</v>
      </c>
      <c r="H446" s="3">
        <v>1110833</v>
      </c>
      <c r="I446" s="3">
        <v>0</v>
      </c>
      <c r="J446" s="3">
        <v>0</v>
      </c>
      <c r="K446" s="3">
        <v>0</v>
      </c>
      <c r="L446" s="4">
        <v>1110833</v>
      </c>
      <c r="M446" s="3">
        <v>176119</v>
      </c>
      <c r="N446" s="50">
        <v>99978</v>
      </c>
      <c r="O446" s="3">
        <v>0</v>
      </c>
      <c r="P446" s="3">
        <v>0</v>
      </c>
      <c r="Q446" s="4">
        <v>276097</v>
      </c>
      <c r="R446" s="4">
        <v>834736</v>
      </c>
    </row>
    <row r="447" spans="1:18" x14ac:dyDescent="0.2">
      <c r="A447" s="2" t="s">
        <v>1192</v>
      </c>
      <c r="B447" s="1" t="s">
        <v>1189</v>
      </c>
      <c r="C447" s="1" t="s">
        <v>548</v>
      </c>
      <c r="D447" s="1" t="s">
        <v>48</v>
      </c>
      <c r="E447" s="43">
        <v>44649</v>
      </c>
      <c r="F447" s="1" t="s">
        <v>482</v>
      </c>
      <c r="G447" s="44" t="s">
        <v>522</v>
      </c>
      <c r="H447" s="3">
        <v>1110833</v>
      </c>
      <c r="I447" s="3">
        <v>0</v>
      </c>
      <c r="J447" s="3">
        <v>0</v>
      </c>
      <c r="K447" s="3">
        <v>0</v>
      </c>
      <c r="L447" s="4">
        <v>1110833</v>
      </c>
      <c r="M447" s="3">
        <v>176119</v>
      </c>
      <c r="N447" s="50">
        <v>99978</v>
      </c>
      <c r="O447" s="3">
        <v>0</v>
      </c>
      <c r="P447" s="3">
        <v>0</v>
      </c>
      <c r="Q447" s="4">
        <v>276097</v>
      </c>
      <c r="R447" s="4">
        <v>834736</v>
      </c>
    </row>
    <row r="448" spans="1:18" x14ac:dyDescent="0.2">
      <c r="A448" s="2" t="s">
        <v>1193</v>
      </c>
      <c r="B448" s="1" t="s">
        <v>1189</v>
      </c>
      <c r="C448" s="1" t="s">
        <v>548</v>
      </c>
      <c r="D448" s="1" t="s">
        <v>48</v>
      </c>
      <c r="E448" s="43">
        <v>44649</v>
      </c>
      <c r="F448" s="1" t="s">
        <v>482</v>
      </c>
      <c r="G448" s="44" t="s">
        <v>522</v>
      </c>
      <c r="H448" s="3">
        <v>1110833</v>
      </c>
      <c r="I448" s="3">
        <v>0</v>
      </c>
      <c r="J448" s="3">
        <v>0</v>
      </c>
      <c r="K448" s="3">
        <v>0</v>
      </c>
      <c r="L448" s="4">
        <v>1110833</v>
      </c>
      <c r="M448" s="3">
        <v>176119</v>
      </c>
      <c r="N448" s="50">
        <v>99978</v>
      </c>
      <c r="O448" s="3">
        <v>0</v>
      </c>
      <c r="P448" s="3">
        <v>0</v>
      </c>
      <c r="Q448" s="4">
        <v>276097</v>
      </c>
      <c r="R448" s="4">
        <v>834736</v>
      </c>
    </row>
    <row r="449" spans="1:18" x14ac:dyDescent="0.2">
      <c r="A449" s="2" t="s">
        <v>1194</v>
      </c>
      <c r="B449" s="1" t="s">
        <v>1189</v>
      </c>
      <c r="C449" s="1" t="s">
        <v>548</v>
      </c>
      <c r="D449" s="1" t="s">
        <v>48</v>
      </c>
      <c r="E449" s="43">
        <v>44649</v>
      </c>
      <c r="F449" s="1" t="s">
        <v>482</v>
      </c>
      <c r="G449" s="44" t="s">
        <v>522</v>
      </c>
      <c r="H449" s="3">
        <v>1110833</v>
      </c>
      <c r="I449" s="3">
        <v>0</v>
      </c>
      <c r="J449" s="3">
        <v>0</v>
      </c>
      <c r="K449" s="3">
        <v>0</v>
      </c>
      <c r="L449" s="4">
        <v>1110833</v>
      </c>
      <c r="M449" s="3">
        <v>176119</v>
      </c>
      <c r="N449" s="50">
        <v>99978</v>
      </c>
      <c r="O449" s="3">
        <v>0</v>
      </c>
      <c r="P449" s="3">
        <v>0</v>
      </c>
      <c r="Q449" s="4">
        <v>276097</v>
      </c>
      <c r="R449" s="4">
        <v>834736</v>
      </c>
    </row>
    <row r="450" spans="1:18" x14ac:dyDescent="0.2">
      <c r="A450" s="2" t="s">
        <v>1195</v>
      </c>
      <c r="B450" s="1" t="s">
        <v>1196</v>
      </c>
      <c r="C450" s="1" t="s">
        <v>1144</v>
      </c>
      <c r="D450" s="1" t="s">
        <v>44</v>
      </c>
      <c r="E450" s="43">
        <v>44649</v>
      </c>
      <c r="F450" s="1" t="s">
        <v>482</v>
      </c>
      <c r="G450" s="44" t="s">
        <v>1145</v>
      </c>
      <c r="H450" s="3">
        <v>335690</v>
      </c>
      <c r="I450" s="3">
        <v>0</v>
      </c>
      <c r="J450" s="3">
        <v>0</v>
      </c>
      <c r="K450" s="3">
        <v>0</v>
      </c>
      <c r="L450" s="4">
        <v>335690</v>
      </c>
      <c r="M450" s="3">
        <v>195157</v>
      </c>
      <c r="N450" s="50">
        <v>110778</v>
      </c>
      <c r="O450" s="3">
        <v>0</v>
      </c>
      <c r="P450" s="3">
        <v>0</v>
      </c>
      <c r="Q450" s="4">
        <v>305935</v>
      </c>
      <c r="R450" s="4">
        <v>29755</v>
      </c>
    </row>
    <row r="451" spans="1:18" x14ac:dyDescent="0.2">
      <c r="A451" s="2" t="s">
        <v>1197</v>
      </c>
      <c r="B451" s="1" t="s">
        <v>1198</v>
      </c>
      <c r="C451" s="1" t="s">
        <v>548</v>
      </c>
      <c r="D451" s="1" t="s">
        <v>48</v>
      </c>
      <c r="E451" s="43">
        <v>44674</v>
      </c>
      <c r="F451" s="1" t="s">
        <v>482</v>
      </c>
      <c r="G451" s="44" t="s">
        <v>522</v>
      </c>
      <c r="H451" s="3">
        <v>692150</v>
      </c>
      <c r="I451" s="3">
        <v>0</v>
      </c>
      <c r="J451" s="3">
        <v>0</v>
      </c>
      <c r="K451" s="3">
        <v>0</v>
      </c>
      <c r="L451" s="4">
        <v>692150</v>
      </c>
      <c r="M451" s="3">
        <v>105476</v>
      </c>
      <c r="N451" s="50">
        <v>62292</v>
      </c>
      <c r="O451" s="3">
        <v>0</v>
      </c>
      <c r="P451" s="3">
        <v>0</v>
      </c>
      <c r="Q451" s="4">
        <v>167768</v>
      </c>
      <c r="R451" s="4">
        <v>524382</v>
      </c>
    </row>
    <row r="452" spans="1:18" x14ac:dyDescent="0.2">
      <c r="A452" s="2" t="s">
        <v>1199</v>
      </c>
      <c r="B452" s="1" t="s">
        <v>1198</v>
      </c>
      <c r="C452" s="1" t="s">
        <v>548</v>
      </c>
      <c r="D452" s="1" t="s">
        <v>48</v>
      </c>
      <c r="E452" s="43">
        <v>44674</v>
      </c>
      <c r="F452" s="1" t="s">
        <v>482</v>
      </c>
      <c r="G452" s="44" t="s">
        <v>522</v>
      </c>
      <c r="H452" s="3">
        <v>692150</v>
      </c>
      <c r="I452" s="3">
        <v>0</v>
      </c>
      <c r="J452" s="3">
        <v>0</v>
      </c>
      <c r="K452" s="3">
        <v>0</v>
      </c>
      <c r="L452" s="4">
        <v>692150</v>
      </c>
      <c r="M452" s="3">
        <v>105476</v>
      </c>
      <c r="N452" s="50">
        <v>62292</v>
      </c>
      <c r="O452" s="3">
        <v>0</v>
      </c>
      <c r="P452" s="3">
        <v>0</v>
      </c>
      <c r="Q452" s="4">
        <v>167768</v>
      </c>
      <c r="R452" s="4">
        <v>524382</v>
      </c>
    </row>
    <row r="453" spans="1:18" x14ac:dyDescent="0.2">
      <c r="A453" s="2" t="s">
        <v>1200</v>
      </c>
      <c r="B453" s="1" t="s">
        <v>1201</v>
      </c>
      <c r="C453" s="1" t="s">
        <v>562</v>
      </c>
      <c r="D453" s="1" t="s">
        <v>40</v>
      </c>
      <c r="E453" s="43">
        <v>44693</v>
      </c>
      <c r="F453" s="1" t="s">
        <v>482</v>
      </c>
      <c r="G453" s="44" t="s">
        <v>563</v>
      </c>
      <c r="H453" s="3">
        <v>3468255</v>
      </c>
      <c r="I453" s="3">
        <v>0</v>
      </c>
      <c r="J453" s="3">
        <v>0</v>
      </c>
      <c r="K453" s="3">
        <v>0</v>
      </c>
      <c r="L453" s="4">
        <v>3468255</v>
      </c>
      <c r="M453" s="3">
        <v>1152814</v>
      </c>
      <c r="N453" s="50">
        <v>693653</v>
      </c>
      <c r="O453" s="3">
        <v>0</v>
      </c>
      <c r="P453" s="3">
        <v>0</v>
      </c>
      <c r="Q453" s="4">
        <v>1846467</v>
      </c>
      <c r="R453" s="4">
        <v>1621788</v>
      </c>
    </row>
    <row r="454" spans="1:18" x14ac:dyDescent="0.2">
      <c r="A454" s="2" t="s">
        <v>1202</v>
      </c>
      <c r="B454" s="1" t="s">
        <v>1203</v>
      </c>
      <c r="C454" s="1" t="s">
        <v>548</v>
      </c>
      <c r="D454" s="1" t="s">
        <v>48</v>
      </c>
      <c r="E454" s="43">
        <v>44741</v>
      </c>
      <c r="F454" s="1" t="s">
        <v>1204</v>
      </c>
      <c r="G454" s="44" t="s">
        <v>522</v>
      </c>
      <c r="H454" s="3">
        <v>4527869</v>
      </c>
      <c r="I454" s="3">
        <v>0</v>
      </c>
      <c r="J454" s="3">
        <v>0</v>
      </c>
      <c r="K454" s="3">
        <v>0</v>
      </c>
      <c r="L454" s="4">
        <v>4527869</v>
      </c>
      <c r="M454" s="3">
        <v>640136</v>
      </c>
      <c r="N454" s="50">
        <v>407509</v>
      </c>
      <c r="O454" s="3">
        <v>0</v>
      </c>
      <c r="P454" s="3">
        <v>0</v>
      </c>
      <c r="Q454" s="4">
        <v>1047645</v>
      </c>
      <c r="R454" s="4">
        <v>3480224</v>
      </c>
    </row>
    <row r="455" spans="1:18" x14ac:dyDescent="0.2">
      <c r="A455" s="2" t="s">
        <v>1205</v>
      </c>
      <c r="B455" s="1" t="s">
        <v>1206</v>
      </c>
      <c r="C455" s="1" t="s">
        <v>548</v>
      </c>
      <c r="D455" s="1" t="s">
        <v>48</v>
      </c>
      <c r="E455" s="43">
        <v>44741</v>
      </c>
      <c r="F455" s="1" t="s">
        <v>1207</v>
      </c>
      <c r="G455" s="44" t="s">
        <v>522</v>
      </c>
      <c r="H455" s="3">
        <v>3886869</v>
      </c>
      <c r="I455" s="3">
        <v>0</v>
      </c>
      <c r="J455" s="3">
        <v>0</v>
      </c>
      <c r="K455" s="3">
        <v>0</v>
      </c>
      <c r="L455" s="4">
        <v>3886869</v>
      </c>
      <c r="M455" s="3">
        <v>553048</v>
      </c>
      <c r="N455" s="50">
        <v>349817</v>
      </c>
      <c r="O455" s="3">
        <v>0</v>
      </c>
      <c r="P455" s="3">
        <v>0</v>
      </c>
      <c r="Q455" s="4">
        <v>902865</v>
      </c>
      <c r="R455" s="4">
        <v>2984004</v>
      </c>
    </row>
    <row r="456" spans="1:18" x14ac:dyDescent="0.2">
      <c r="A456" s="2" t="s">
        <v>1212</v>
      </c>
      <c r="B456" s="1" t="s">
        <v>1213</v>
      </c>
      <c r="C456" s="1" t="s">
        <v>548</v>
      </c>
      <c r="D456" s="1" t="s">
        <v>48</v>
      </c>
      <c r="E456" s="43">
        <v>44756</v>
      </c>
      <c r="F456" s="1" t="s">
        <v>482</v>
      </c>
      <c r="G456" s="44" t="s">
        <v>522</v>
      </c>
      <c r="H456" s="3">
        <v>2221006</v>
      </c>
      <c r="I456" s="3">
        <v>0</v>
      </c>
      <c r="J456" s="3">
        <v>0</v>
      </c>
      <c r="K456" s="3">
        <v>0</v>
      </c>
      <c r="L456" s="4">
        <v>2221006</v>
      </c>
      <c r="M456" s="3">
        <v>319457</v>
      </c>
      <c r="N456" s="50">
        <v>199891</v>
      </c>
      <c r="O456" s="3">
        <v>0</v>
      </c>
      <c r="P456" s="3">
        <v>0</v>
      </c>
      <c r="Q456" s="4">
        <v>519348</v>
      </c>
      <c r="R456" s="4">
        <v>1701658</v>
      </c>
    </row>
    <row r="457" spans="1:18" x14ac:dyDescent="0.2">
      <c r="A457" s="2" t="s">
        <v>1214</v>
      </c>
      <c r="B457" s="1" t="s">
        <v>1215</v>
      </c>
      <c r="C457" s="1" t="s">
        <v>548</v>
      </c>
      <c r="D457" s="1" t="s">
        <v>48</v>
      </c>
      <c r="E457" s="43">
        <v>44756</v>
      </c>
      <c r="F457" s="1" t="s">
        <v>482</v>
      </c>
      <c r="G457" s="44" t="s">
        <v>522</v>
      </c>
      <c r="H457" s="3">
        <v>1742107</v>
      </c>
      <c r="I457" s="3">
        <v>0</v>
      </c>
      <c r="J457" s="3">
        <v>0</v>
      </c>
      <c r="K457" s="3">
        <v>0</v>
      </c>
      <c r="L457" s="4">
        <v>1742107</v>
      </c>
      <c r="M457" s="3">
        <v>256167</v>
      </c>
      <c r="N457" s="50">
        <v>156791</v>
      </c>
      <c r="O457" s="3">
        <v>0</v>
      </c>
      <c r="P457" s="3">
        <v>0</v>
      </c>
      <c r="Q457" s="4">
        <v>412958</v>
      </c>
      <c r="R457" s="4">
        <v>1329149</v>
      </c>
    </row>
    <row r="458" spans="1:18" x14ac:dyDescent="0.2">
      <c r="A458" s="2" t="s">
        <v>1216</v>
      </c>
      <c r="B458" s="1" t="s">
        <v>1217</v>
      </c>
      <c r="C458" s="1" t="s">
        <v>548</v>
      </c>
      <c r="D458" s="1" t="s">
        <v>48</v>
      </c>
      <c r="E458" s="43">
        <v>44756</v>
      </c>
      <c r="F458" s="1" t="s">
        <v>482</v>
      </c>
      <c r="G458" s="44" t="s">
        <v>522</v>
      </c>
      <c r="H458" s="3">
        <v>2811499</v>
      </c>
      <c r="I458" s="3">
        <v>0</v>
      </c>
      <c r="J458" s="3">
        <v>0</v>
      </c>
      <c r="K458" s="3">
        <v>0</v>
      </c>
      <c r="L458" s="4">
        <v>2811499</v>
      </c>
      <c r="M458" s="3">
        <v>397502</v>
      </c>
      <c r="N458" s="50">
        <v>253037</v>
      </c>
      <c r="O458" s="3">
        <v>0</v>
      </c>
      <c r="P458" s="3">
        <v>0</v>
      </c>
      <c r="Q458" s="4">
        <v>650539</v>
      </c>
      <c r="R458" s="4">
        <v>2160960</v>
      </c>
    </row>
    <row r="459" spans="1:18" x14ac:dyDescent="0.2">
      <c r="A459" s="2" t="s">
        <v>1218</v>
      </c>
      <c r="B459" s="1" t="s">
        <v>1219</v>
      </c>
      <c r="C459" s="1" t="s">
        <v>548</v>
      </c>
      <c r="D459" s="1" t="s">
        <v>48</v>
      </c>
      <c r="E459" s="43">
        <v>44756</v>
      </c>
      <c r="F459" s="1" t="s">
        <v>482</v>
      </c>
      <c r="G459" s="44" t="s">
        <v>522</v>
      </c>
      <c r="H459" s="3">
        <v>1546943</v>
      </c>
      <c r="I459" s="3">
        <v>0</v>
      </c>
      <c r="J459" s="3">
        <v>0</v>
      </c>
      <c r="K459" s="3">
        <v>0</v>
      </c>
      <c r="L459" s="4">
        <v>1546943</v>
      </c>
      <c r="M459" s="3">
        <v>230375</v>
      </c>
      <c r="N459" s="50">
        <v>139223</v>
      </c>
      <c r="O459" s="3">
        <v>0</v>
      </c>
      <c r="P459" s="3">
        <v>0</v>
      </c>
      <c r="Q459" s="4">
        <v>369598</v>
      </c>
      <c r="R459" s="4">
        <v>1177345</v>
      </c>
    </row>
    <row r="460" spans="1:18" x14ac:dyDescent="0.2">
      <c r="A460" s="2" t="s">
        <v>1220</v>
      </c>
      <c r="B460" s="1" t="s">
        <v>1221</v>
      </c>
      <c r="C460" s="1" t="s">
        <v>548</v>
      </c>
      <c r="D460" s="1" t="s">
        <v>48</v>
      </c>
      <c r="E460" s="43">
        <v>44756</v>
      </c>
      <c r="F460" s="1" t="s">
        <v>482</v>
      </c>
      <c r="G460" s="44" t="s">
        <v>522</v>
      </c>
      <c r="H460" s="3">
        <v>3490565</v>
      </c>
      <c r="I460" s="3">
        <v>0</v>
      </c>
      <c r="J460" s="3">
        <v>0</v>
      </c>
      <c r="K460" s="3">
        <v>0</v>
      </c>
      <c r="L460" s="4">
        <v>3490565</v>
      </c>
      <c r="M460" s="3">
        <v>487252</v>
      </c>
      <c r="N460" s="50">
        <v>314148</v>
      </c>
      <c r="O460" s="3">
        <v>0</v>
      </c>
      <c r="P460" s="3">
        <v>0</v>
      </c>
      <c r="Q460" s="4">
        <v>801400</v>
      </c>
      <c r="R460" s="4">
        <v>2689165</v>
      </c>
    </row>
    <row r="461" spans="1:18" x14ac:dyDescent="0.2">
      <c r="A461" s="2" t="s">
        <v>1222</v>
      </c>
      <c r="B461" s="1" t="s">
        <v>1223</v>
      </c>
      <c r="C461" s="1" t="s">
        <v>548</v>
      </c>
      <c r="D461" s="1" t="s">
        <v>48</v>
      </c>
      <c r="E461" s="43">
        <v>44756</v>
      </c>
      <c r="F461" s="1" t="s">
        <v>482</v>
      </c>
      <c r="G461" s="44" t="s">
        <v>522</v>
      </c>
      <c r="H461" s="3">
        <v>1742106</v>
      </c>
      <c r="I461" s="3">
        <v>0</v>
      </c>
      <c r="J461" s="3">
        <v>0</v>
      </c>
      <c r="K461" s="3">
        <v>0</v>
      </c>
      <c r="L461" s="4">
        <v>1742106</v>
      </c>
      <c r="M461" s="3">
        <v>256167</v>
      </c>
      <c r="N461" s="50">
        <v>156791</v>
      </c>
      <c r="O461" s="3">
        <v>0</v>
      </c>
      <c r="P461" s="3">
        <v>0</v>
      </c>
      <c r="Q461" s="4">
        <v>412958</v>
      </c>
      <c r="R461" s="4">
        <v>1329148</v>
      </c>
    </row>
    <row r="462" spans="1:18" x14ac:dyDescent="0.2">
      <c r="A462" s="2" t="s">
        <v>1224</v>
      </c>
      <c r="B462" s="1" t="s">
        <v>1225</v>
      </c>
      <c r="C462" s="1" t="s">
        <v>548</v>
      </c>
      <c r="D462" s="1" t="s">
        <v>48</v>
      </c>
      <c r="E462" s="43">
        <v>44756</v>
      </c>
      <c r="F462" s="1" t="s">
        <v>482</v>
      </c>
      <c r="G462" s="44" t="s">
        <v>522</v>
      </c>
      <c r="H462" s="3">
        <v>3490565</v>
      </c>
      <c r="I462" s="3">
        <v>0</v>
      </c>
      <c r="J462" s="3">
        <v>0</v>
      </c>
      <c r="K462" s="3">
        <v>0</v>
      </c>
      <c r="L462" s="4">
        <v>3490565</v>
      </c>
      <c r="M462" s="3">
        <v>487252</v>
      </c>
      <c r="N462" s="50">
        <v>314148</v>
      </c>
      <c r="O462" s="3">
        <v>0</v>
      </c>
      <c r="P462" s="3">
        <v>0</v>
      </c>
      <c r="Q462" s="4">
        <v>801400</v>
      </c>
      <c r="R462" s="4">
        <v>2689165</v>
      </c>
    </row>
    <row r="463" spans="1:18" x14ac:dyDescent="0.2">
      <c r="A463" s="2" t="s">
        <v>1226</v>
      </c>
      <c r="B463" s="1" t="s">
        <v>1227</v>
      </c>
      <c r="C463" s="1" t="s">
        <v>548</v>
      </c>
      <c r="D463" s="1" t="s">
        <v>48</v>
      </c>
      <c r="E463" s="43">
        <v>44756</v>
      </c>
      <c r="F463" s="1" t="s">
        <v>482</v>
      </c>
      <c r="G463" s="44" t="s">
        <v>522</v>
      </c>
      <c r="H463" s="3">
        <v>4658540</v>
      </c>
      <c r="I463" s="3">
        <v>0</v>
      </c>
      <c r="J463" s="3">
        <v>0</v>
      </c>
      <c r="K463" s="3">
        <v>0</v>
      </c>
      <c r="L463" s="4">
        <v>4658540</v>
      </c>
      <c r="M463" s="3">
        <v>641612</v>
      </c>
      <c r="N463" s="50">
        <v>419269</v>
      </c>
      <c r="O463" s="3">
        <v>0</v>
      </c>
      <c r="P463" s="3">
        <v>0</v>
      </c>
      <c r="Q463" s="4">
        <v>1060881</v>
      </c>
      <c r="R463" s="4">
        <v>3597659</v>
      </c>
    </row>
    <row r="464" spans="1:18" x14ac:dyDescent="0.2">
      <c r="A464" s="2" t="s">
        <v>1228</v>
      </c>
      <c r="B464" s="1" t="s">
        <v>1229</v>
      </c>
      <c r="C464" s="1" t="s">
        <v>548</v>
      </c>
      <c r="D464" s="1" t="s">
        <v>48</v>
      </c>
      <c r="E464" s="43">
        <v>44756</v>
      </c>
      <c r="F464" s="1" t="s">
        <v>482</v>
      </c>
      <c r="G464" s="44" t="s">
        <v>522</v>
      </c>
      <c r="H464" s="3">
        <v>2221006</v>
      </c>
      <c r="I464" s="3">
        <v>0</v>
      </c>
      <c r="J464" s="3">
        <v>0</v>
      </c>
      <c r="K464" s="3">
        <v>0</v>
      </c>
      <c r="L464" s="4">
        <v>2221006</v>
      </c>
      <c r="M464" s="3">
        <v>319457</v>
      </c>
      <c r="N464" s="50">
        <v>199891</v>
      </c>
      <c r="O464" s="3">
        <v>0</v>
      </c>
      <c r="P464" s="3">
        <v>0</v>
      </c>
      <c r="Q464" s="4">
        <v>519348</v>
      </c>
      <c r="R464" s="4">
        <v>1701658</v>
      </c>
    </row>
    <row r="465" spans="1:18" x14ac:dyDescent="0.2">
      <c r="A465" s="2" t="s">
        <v>1230</v>
      </c>
      <c r="B465" s="1" t="s">
        <v>1231</v>
      </c>
      <c r="C465" s="1" t="s">
        <v>548</v>
      </c>
      <c r="D465" s="1" t="s">
        <v>48</v>
      </c>
      <c r="E465" s="43">
        <v>44756</v>
      </c>
      <c r="F465" s="1" t="s">
        <v>482</v>
      </c>
      <c r="G465" s="44" t="s">
        <v>522</v>
      </c>
      <c r="H465" s="3">
        <v>3490565</v>
      </c>
      <c r="I465" s="3">
        <v>0</v>
      </c>
      <c r="J465" s="3">
        <v>0</v>
      </c>
      <c r="K465" s="3">
        <v>0</v>
      </c>
      <c r="L465" s="4">
        <v>3490565</v>
      </c>
      <c r="M465" s="3">
        <v>487252</v>
      </c>
      <c r="N465" s="50">
        <v>314148</v>
      </c>
      <c r="O465" s="3">
        <v>0</v>
      </c>
      <c r="P465" s="3">
        <v>0</v>
      </c>
      <c r="Q465" s="4">
        <v>801400</v>
      </c>
      <c r="R465" s="4">
        <v>2689165</v>
      </c>
    </row>
    <row r="466" spans="1:18" x14ac:dyDescent="0.2">
      <c r="A466" s="2" t="s">
        <v>1232</v>
      </c>
      <c r="B466" s="1" t="s">
        <v>1233</v>
      </c>
      <c r="C466" s="1" t="s">
        <v>548</v>
      </c>
      <c r="D466" s="1" t="s">
        <v>48</v>
      </c>
      <c r="E466" s="43">
        <v>44756</v>
      </c>
      <c r="F466" s="1" t="s">
        <v>482</v>
      </c>
      <c r="G466" s="44" t="s">
        <v>522</v>
      </c>
      <c r="H466" s="3">
        <v>3490565</v>
      </c>
      <c r="I466" s="3">
        <v>0</v>
      </c>
      <c r="J466" s="3">
        <v>0</v>
      </c>
      <c r="K466" s="3">
        <v>0</v>
      </c>
      <c r="L466" s="4">
        <v>3490565</v>
      </c>
      <c r="M466" s="3">
        <v>487252</v>
      </c>
      <c r="N466" s="50">
        <v>314148</v>
      </c>
      <c r="O466" s="3">
        <v>0</v>
      </c>
      <c r="P466" s="3">
        <v>0</v>
      </c>
      <c r="Q466" s="4">
        <v>801400</v>
      </c>
      <c r="R466" s="4">
        <v>2689165</v>
      </c>
    </row>
    <row r="467" spans="1:18" x14ac:dyDescent="0.2">
      <c r="A467" s="2" t="s">
        <v>1234</v>
      </c>
      <c r="B467" s="1" t="s">
        <v>1235</v>
      </c>
      <c r="C467" s="1" t="s">
        <v>548</v>
      </c>
      <c r="D467" s="1" t="s">
        <v>48</v>
      </c>
      <c r="E467" s="43">
        <v>44756</v>
      </c>
      <c r="F467" s="1" t="s">
        <v>482</v>
      </c>
      <c r="G467" s="44" t="s">
        <v>522</v>
      </c>
      <c r="H467" s="3">
        <v>6033187</v>
      </c>
      <c r="I467" s="3">
        <v>0</v>
      </c>
      <c r="J467" s="3">
        <v>0</v>
      </c>
      <c r="K467" s="3">
        <v>0</v>
      </c>
      <c r="L467" s="4">
        <v>6033187</v>
      </c>
      <c r="M467" s="3">
        <v>823296</v>
      </c>
      <c r="N467" s="50">
        <v>542989</v>
      </c>
      <c r="O467" s="3">
        <v>0</v>
      </c>
      <c r="P467" s="3">
        <v>0</v>
      </c>
      <c r="Q467" s="4">
        <v>1366285</v>
      </c>
      <c r="R467" s="4">
        <v>4666902</v>
      </c>
    </row>
    <row r="468" spans="1:18" x14ac:dyDescent="0.2">
      <c r="A468" s="2" t="s">
        <v>1236</v>
      </c>
      <c r="B468" s="1" t="s">
        <v>1237</v>
      </c>
      <c r="C468" s="1" t="s">
        <v>548</v>
      </c>
      <c r="D468" s="1" t="s">
        <v>48</v>
      </c>
      <c r="E468" s="43">
        <v>44756</v>
      </c>
      <c r="F468" s="1" t="s">
        <v>482</v>
      </c>
      <c r="G468" s="44" t="s">
        <v>522</v>
      </c>
      <c r="H468" s="3">
        <v>2221006</v>
      </c>
      <c r="I468" s="3">
        <v>0</v>
      </c>
      <c r="J468" s="3">
        <v>0</v>
      </c>
      <c r="K468" s="3">
        <v>0</v>
      </c>
      <c r="L468" s="4">
        <v>2221006</v>
      </c>
      <c r="M468" s="3">
        <v>319457</v>
      </c>
      <c r="N468" s="50">
        <v>199891</v>
      </c>
      <c r="O468" s="3">
        <v>0</v>
      </c>
      <c r="P468" s="3">
        <v>0</v>
      </c>
      <c r="Q468" s="4">
        <v>519348</v>
      </c>
      <c r="R468" s="4">
        <v>1701658</v>
      </c>
    </row>
    <row r="469" spans="1:18" x14ac:dyDescent="0.2">
      <c r="A469" s="2" t="s">
        <v>1238</v>
      </c>
      <c r="B469" s="1" t="s">
        <v>1239</v>
      </c>
      <c r="C469" s="1" t="s">
        <v>548</v>
      </c>
      <c r="D469" s="1" t="s">
        <v>48</v>
      </c>
      <c r="E469" s="43">
        <v>44756</v>
      </c>
      <c r="F469" s="1" t="s">
        <v>482</v>
      </c>
      <c r="G469" s="44" t="s">
        <v>522</v>
      </c>
      <c r="H469" s="3">
        <v>2811499</v>
      </c>
      <c r="I469" s="3">
        <v>0</v>
      </c>
      <c r="J469" s="3">
        <v>0</v>
      </c>
      <c r="K469" s="3">
        <v>0</v>
      </c>
      <c r="L469" s="4">
        <v>2811499</v>
      </c>
      <c r="M469" s="3">
        <v>397502</v>
      </c>
      <c r="N469" s="50">
        <v>253037</v>
      </c>
      <c r="O469" s="3">
        <v>0</v>
      </c>
      <c r="P469" s="3">
        <v>0</v>
      </c>
      <c r="Q469" s="4">
        <v>650539</v>
      </c>
      <c r="R469" s="4">
        <v>2160960</v>
      </c>
    </row>
    <row r="470" spans="1:18" x14ac:dyDescent="0.2">
      <c r="A470" s="2" t="s">
        <v>1240</v>
      </c>
      <c r="B470" s="1" t="s">
        <v>1241</v>
      </c>
      <c r="C470" s="1" t="s">
        <v>548</v>
      </c>
      <c r="D470" s="1" t="s">
        <v>48</v>
      </c>
      <c r="E470" s="43">
        <v>44756</v>
      </c>
      <c r="F470" s="1" t="s">
        <v>482</v>
      </c>
      <c r="G470" s="44" t="s">
        <v>522</v>
      </c>
      <c r="H470" s="3">
        <v>1742106</v>
      </c>
      <c r="I470" s="3">
        <v>0</v>
      </c>
      <c r="J470" s="3">
        <v>0</v>
      </c>
      <c r="K470" s="3">
        <v>0</v>
      </c>
      <c r="L470" s="4">
        <v>1742106</v>
      </c>
      <c r="M470" s="3">
        <v>256167</v>
      </c>
      <c r="N470" s="50">
        <v>156791</v>
      </c>
      <c r="O470" s="3">
        <v>0</v>
      </c>
      <c r="P470" s="3">
        <v>0</v>
      </c>
      <c r="Q470" s="4">
        <v>412958</v>
      </c>
      <c r="R470" s="4">
        <v>1329148</v>
      </c>
    </row>
    <row r="471" spans="1:18" x14ac:dyDescent="0.2">
      <c r="A471" s="2" t="s">
        <v>1242</v>
      </c>
      <c r="B471" s="1" t="s">
        <v>1243</v>
      </c>
      <c r="C471" s="1" t="s">
        <v>548</v>
      </c>
      <c r="D471" s="1" t="s">
        <v>48</v>
      </c>
      <c r="E471" s="43">
        <v>44756</v>
      </c>
      <c r="F471" s="1" t="s">
        <v>482</v>
      </c>
      <c r="G471" s="44" t="s">
        <v>522</v>
      </c>
      <c r="H471" s="3">
        <v>2221006</v>
      </c>
      <c r="I471" s="3">
        <v>0</v>
      </c>
      <c r="J471" s="3">
        <v>0</v>
      </c>
      <c r="K471" s="3">
        <v>0</v>
      </c>
      <c r="L471" s="4">
        <v>2221006</v>
      </c>
      <c r="M471" s="3">
        <v>319457</v>
      </c>
      <c r="N471" s="50">
        <v>199891</v>
      </c>
      <c r="O471" s="3">
        <v>0</v>
      </c>
      <c r="P471" s="3">
        <v>0</v>
      </c>
      <c r="Q471" s="4">
        <v>519348</v>
      </c>
      <c r="R471" s="4">
        <v>1701658</v>
      </c>
    </row>
    <row r="472" spans="1:18" x14ac:dyDescent="0.2">
      <c r="A472" s="2" t="s">
        <v>1244</v>
      </c>
      <c r="B472" s="1" t="s">
        <v>1245</v>
      </c>
      <c r="C472" s="1" t="s">
        <v>548</v>
      </c>
      <c r="D472" s="1" t="s">
        <v>48</v>
      </c>
      <c r="E472" s="43">
        <v>44756</v>
      </c>
      <c r="F472" s="1" t="s">
        <v>482</v>
      </c>
      <c r="G472" s="44" t="s">
        <v>522</v>
      </c>
      <c r="H472" s="3">
        <v>2221006</v>
      </c>
      <c r="I472" s="3">
        <v>0</v>
      </c>
      <c r="J472" s="3">
        <v>0</v>
      </c>
      <c r="K472" s="3">
        <v>0</v>
      </c>
      <c r="L472" s="4">
        <v>2221006</v>
      </c>
      <c r="M472" s="3">
        <v>319457</v>
      </c>
      <c r="N472" s="50">
        <v>199891</v>
      </c>
      <c r="O472" s="3">
        <v>0</v>
      </c>
      <c r="P472" s="3">
        <v>0</v>
      </c>
      <c r="Q472" s="4">
        <v>519348</v>
      </c>
      <c r="R472" s="4">
        <v>1701658</v>
      </c>
    </row>
    <row r="473" spans="1:18" x14ac:dyDescent="0.2">
      <c r="A473" s="2" t="s">
        <v>1246</v>
      </c>
      <c r="B473" s="1" t="s">
        <v>1247</v>
      </c>
      <c r="C473" s="1" t="s">
        <v>548</v>
      </c>
      <c r="D473" s="1" t="s">
        <v>48</v>
      </c>
      <c r="E473" s="43">
        <v>44756</v>
      </c>
      <c r="F473" s="1" t="s">
        <v>482</v>
      </c>
      <c r="G473" s="44" t="s">
        <v>522</v>
      </c>
      <c r="H473" s="3">
        <v>1546943</v>
      </c>
      <c r="I473" s="3">
        <v>0</v>
      </c>
      <c r="J473" s="3">
        <v>0</v>
      </c>
      <c r="K473" s="3">
        <v>0</v>
      </c>
      <c r="L473" s="4">
        <v>1546943</v>
      </c>
      <c r="M473" s="3">
        <v>230375</v>
      </c>
      <c r="N473" s="50">
        <v>139223</v>
      </c>
      <c r="O473" s="3">
        <v>0</v>
      </c>
      <c r="P473" s="3">
        <v>0</v>
      </c>
      <c r="Q473" s="4">
        <v>369598</v>
      </c>
      <c r="R473" s="4">
        <v>1177345</v>
      </c>
    </row>
    <row r="474" spans="1:18" x14ac:dyDescent="0.2">
      <c r="A474" s="2" t="s">
        <v>1248</v>
      </c>
      <c r="B474" s="1" t="s">
        <v>1249</v>
      </c>
      <c r="C474" s="1" t="s">
        <v>548</v>
      </c>
      <c r="D474" s="1" t="s">
        <v>48</v>
      </c>
      <c r="E474" s="43">
        <v>44756</v>
      </c>
      <c r="F474" s="1" t="s">
        <v>482</v>
      </c>
      <c r="G474" s="44" t="s">
        <v>522</v>
      </c>
      <c r="H474" s="3">
        <v>1546943</v>
      </c>
      <c r="I474" s="3">
        <v>0</v>
      </c>
      <c r="J474" s="3">
        <v>0</v>
      </c>
      <c r="K474" s="3">
        <v>0</v>
      </c>
      <c r="L474" s="4">
        <v>1546943</v>
      </c>
      <c r="M474" s="3">
        <v>230375</v>
      </c>
      <c r="N474" s="50">
        <v>139223</v>
      </c>
      <c r="O474" s="3">
        <v>0</v>
      </c>
      <c r="P474" s="3">
        <v>0</v>
      </c>
      <c r="Q474" s="4">
        <v>369598</v>
      </c>
      <c r="R474" s="4">
        <v>1177345</v>
      </c>
    </row>
    <row r="475" spans="1:18" x14ac:dyDescent="0.2">
      <c r="A475" s="2" t="s">
        <v>1250</v>
      </c>
      <c r="B475" s="1" t="s">
        <v>1251</v>
      </c>
      <c r="C475" s="1" t="s">
        <v>548</v>
      </c>
      <c r="D475" s="1" t="s">
        <v>48</v>
      </c>
      <c r="E475" s="43">
        <v>44756</v>
      </c>
      <c r="F475" s="1" t="s">
        <v>482</v>
      </c>
      <c r="G475" s="44" t="s">
        <v>522</v>
      </c>
      <c r="H475" s="3">
        <v>4624294</v>
      </c>
      <c r="I475" s="3">
        <v>0</v>
      </c>
      <c r="J475" s="3">
        <v>0</v>
      </c>
      <c r="K475" s="3">
        <v>0</v>
      </c>
      <c r="L475" s="4">
        <v>4624294</v>
      </c>
      <c r="M475" s="3">
        <v>637088</v>
      </c>
      <c r="N475" s="50">
        <v>416190</v>
      </c>
      <c r="O475" s="3">
        <v>0</v>
      </c>
      <c r="P475" s="3">
        <v>0</v>
      </c>
      <c r="Q475" s="4">
        <v>1053278</v>
      </c>
      <c r="R475" s="4">
        <v>3571016</v>
      </c>
    </row>
    <row r="476" spans="1:18" x14ac:dyDescent="0.2">
      <c r="A476" s="2" t="s">
        <v>1253</v>
      </c>
      <c r="B476" s="1" t="s">
        <v>1254</v>
      </c>
      <c r="C476" s="1" t="s">
        <v>548</v>
      </c>
      <c r="D476" s="1" t="s">
        <v>48</v>
      </c>
      <c r="E476" s="43">
        <v>44756</v>
      </c>
      <c r="F476" s="1" t="s">
        <v>482</v>
      </c>
      <c r="G476" s="44" t="s">
        <v>522</v>
      </c>
      <c r="H476" s="3">
        <v>1467864</v>
      </c>
      <c r="I476" s="3">
        <v>0</v>
      </c>
      <c r="J476" s="3">
        <v>0</v>
      </c>
      <c r="K476" s="3">
        <v>0</v>
      </c>
      <c r="L476" s="4">
        <v>1467864</v>
      </c>
      <c r="M476" s="3">
        <v>219918</v>
      </c>
      <c r="N476" s="50">
        <v>132107</v>
      </c>
      <c r="O476" s="3">
        <v>0</v>
      </c>
      <c r="P476" s="3">
        <v>0</v>
      </c>
      <c r="Q476" s="4">
        <v>352025</v>
      </c>
      <c r="R476" s="4">
        <v>1115839</v>
      </c>
    </row>
    <row r="477" spans="1:18" x14ac:dyDescent="0.2">
      <c r="A477" s="2" t="s">
        <v>1255</v>
      </c>
      <c r="B477" s="1" t="s">
        <v>1256</v>
      </c>
      <c r="C477" s="1" t="s">
        <v>548</v>
      </c>
      <c r="D477" s="1" t="s">
        <v>48</v>
      </c>
      <c r="E477" s="43">
        <v>44756</v>
      </c>
      <c r="F477" s="1" t="s">
        <v>482</v>
      </c>
      <c r="G477" s="44" t="s">
        <v>522</v>
      </c>
      <c r="H477" s="3">
        <v>2335573</v>
      </c>
      <c r="I477" s="3">
        <v>0</v>
      </c>
      <c r="J477" s="3">
        <v>0</v>
      </c>
      <c r="K477" s="3">
        <v>0</v>
      </c>
      <c r="L477" s="4">
        <v>2335573</v>
      </c>
      <c r="M477" s="3">
        <v>334604</v>
      </c>
      <c r="N477" s="50">
        <v>210203</v>
      </c>
      <c r="O477" s="3">
        <v>0</v>
      </c>
      <c r="P477" s="3">
        <v>0</v>
      </c>
      <c r="Q477" s="4">
        <v>544807</v>
      </c>
      <c r="R477" s="4">
        <v>1790766</v>
      </c>
    </row>
    <row r="478" spans="1:18" x14ac:dyDescent="0.2">
      <c r="A478" s="2" t="s">
        <v>1258</v>
      </c>
      <c r="B478" s="1" t="s">
        <v>1259</v>
      </c>
      <c r="C478" s="1" t="s">
        <v>548</v>
      </c>
      <c r="D478" s="1" t="s">
        <v>48</v>
      </c>
      <c r="E478" s="43">
        <v>44756</v>
      </c>
      <c r="F478" s="1" t="s">
        <v>482</v>
      </c>
      <c r="G478" s="44" t="s">
        <v>522</v>
      </c>
      <c r="H478" s="3">
        <v>817344</v>
      </c>
      <c r="I478" s="3">
        <v>0</v>
      </c>
      <c r="J478" s="3">
        <v>0</v>
      </c>
      <c r="K478" s="3">
        <v>0</v>
      </c>
      <c r="L478" s="4">
        <v>817344</v>
      </c>
      <c r="M478" s="3">
        <v>133948</v>
      </c>
      <c r="N478" s="50">
        <v>73566</v>
      </c>
      <c r="O478" s="3">
        <v>0</v>
      </c>
      <c r="P478" s="3">
        <v>0</v>
      </c>
      <c r="Q478" s="4">
        <v>207514</v>
      </c>
      <c r="R478" s="4">
        <v>609830</v>
      </c>
    </row>
    <row r="479" spans="1:18" x14ac:dyDescent="0.2">
      <c r="A479" s="2" t="s">
        <v>1208</v>
      </c>
      <c r="B479" s="1" t="s">
        <v>1209</v>
      </c>
      <c r="C479" s="1" t="s">
        <v>548</v>
      </c>
      <c r="D479" s="1" t="s">
        <v>48</v>
      </c>
      <c r="E479" s="43">
        <v>44767</v>
      </c>
      <c r="F479" s="1" t="s">
        <v>1175</v>
      </c>
      <c r="G479" s="44" t="s">
        <v>522</v>
      </c>
      <c r="H479" s="3">
        <v>3304964</v>
      </c>
      <c r="I479" s="3">
        <v>0</v>
      </c>
      <c r="J479" s="3">
        <v>0</v>
      </c>
      <c r="K479" s="3">
        <v>0</v>
      </c>
      <c r="L479" s="4">
        <v>3304964</v>
      </c>
      <c r="M479" s="3">
        <v>454464</v>
      </c>
      <c r="N479" s="50">
        <v>297450</v>
      </c>
      <c r="O479" s="3">
        <v>0</v>
      </c>
      <c r="P479" s="3">
        <v>0</v>
      </c>
      <c r="Q479" s="4">
        <v>751914</v>
      </c>
      <c r="R479" s="4">
        <v>2553050</v>
      </c>
    </row>
    <row r="480" spans="1:18" x14ac:dyDescent="0.2">
      <c r="A480" s="2" t="s">
        <v>1211</v>
      </c>
      <c r="B480" s="1" t="s">
        <v>1181</v>
      </c>
      <c r="C480" s="1" t="s">
        <v>548</v>
      </c>
      <c r="D480" s="1" t="s">
        <v>48</v>
      </c>
      <c r="E480" s="43">
        <v>44767</v>
      </c>
      <c r="F480" s="1" t="s">
        <v>1182</v>
      </c>
      <c r="G480" s="44" t="s">
        <v>522</v>
      </c>
      <c r="H480" s="3">
        <v>1223942</v>
      </c>
      <c r="I480" s="3">
        <v>0</v>
      </c>
      <c r="J480" s="3">
        <v>0</v>
      </c>
      <c r="K480" s="3">
        <v>0</v>
      </c>
      <c r="L480" s="4">
        <v>1223942</v>
      </c>
      <c r="M480" s="3">
        <v>185070</v>
      </c>
      <c r="N480" s="50">
        <v>110154</v>
      </c>
      <c r="O480" s="3">
        <v>0</v>
      </c>
      <c r="P480" s="3">
        <v>0</v>
      </c>
      <c r="Q480" s="4">
        <v>295224</v>
      </c>
      <c r="R480" s="4">
        <v>928718</v>
      </c>
    </row>
    <row r="481" spans="1:18" x14ac:dyDescent="0.2">
      <c r="A481" s="2" t="s">
        <v>1265</v>
      </c>
      <c r="B481" s="1" t="s">
        <v>1266</v>
      </c>
      <c r="C481" s="1" t="s">
        <v>548</v>
      </c>
      <c r="D481" s="1" t="s">
        <v>48</v>
      </c>
      <c r="E481" s="43">
        <v>44834</v>
      </c>
      <c r="F481" s="1" t="s">
        <v>482</v>
      </c>
      <c r="G481" s="44" t="s">
        <v>522</v>
      </c>
      <c r="H481" s="3">
        <v>2340000</v>
      </c>
      <c r="I481" s="3">
        <v>0</v>
      </c>
      <c r="J481" s="3">
        <v>0</v>
      </c>
      <c r="K481" s="3">
        <v>0</v>
      </c>
      <c r="L481" s="4">
        <v>2340000</v>
      </c>
      <c r="M481" s="3">
        <v>264266</v>
      </c>
      <c r="N481" s="50">
        <v>210601</v>
      </c>
      <c r="O481" s="3">
        <v>0</v>
      </c>
      <c r="P481" s="3">
        <v>0</v>
      </c>
      <c r="Q481" s="4">
        <v>474867</v>
      </c>
      <c r="R481" s="4">
        <v>1865133</v>
      </c>
    </row>
    <row r="482" spans="1:18" x14ac:dyDescent="0.2">
      <c r="A482" s="2" t="s">
        <v>1261</v>
      </c>
      <c r="B482" s="1" t="s">
        <v>1262</v>
      </c>
      <c r="C482" s="1" t="s">
        <v>548</v>
      </c>
      <c r="D482" s="1" t="s">
        <v>48</v>
      </c>
      <c r="E482" s="43">
        <v>44858</v>
      </c>
      <c r="F482" s="1" t="s">
        <v>482</v>
      </c>
      <c r="G482" s="44" t="s">
        <v>643</v>
      </c>
      <c r="H482" s="3">
        <v>3002280</v>
      </c>
      <c r="I482" s="3">
        <v>0</v>
      </c>
      <c r="J482" s="3">
        <v>0</v>
      </c>
      <c r="K482" s="3">
        <v>0</v>
      </c>
      <c r="L482" s="4">
        <v>3002280</v>
      </c>
      <c r="M482" s="3">
        <v>517625</v>
      </c>
      <c r="N482" s="50">
        <v>435329</v>
      </c>
      <c r="O482" s="3">
        <v>0</v>
      </c>
      <c r="P482" s="3">
        <v>0</v>
      </c>
      <c r="Q482" s="4">
        <v>952954</v>
      </c>
      <c r="R482" s="4">
        <v>2049326</v>
      </c>
    </row>
    <row r="483" spans="1:18" x14ac:dyDescent="0.2">
      <c r="A483" s="45" t="s">
        <v>1263</v>
      </c>
      <c r="B483" s="17" t="s">
        <v>1264</v>
      </c>
      <c r="C483" s="17" t="s">
        <v>521</v>
      </c>
      <c r="D483" s="17" t="s">
        <v>50</v>
      </c>
      <c r="E483" s="46">
        <v>44907</v>
      </c>
      <c r="F483" s="17" t="s">
        <v>482</v>
      </c>
      <c r="G483" s="47" t="s">
        <v>643</v>
      </c>
      <c r="H483" s="18">
        <v>464820</v>
      </c>
      <c r="I483" s="18">
        <v>0</v>
      </c>
      <c r="J483" s="18">
        <v>0</v>
      </c>
      <c r="K483" s="18">
        <v>0</v>
      </c>
      <c r="L483" s="48">
        <v>464820</v>
      </c>
      <c r="M483" s="18">
        <v>71091</v>
      </c>
      <c r="N483" s="51">
        <v>67399</v>
      </c>
      <c r="O483" s="18">
        <v>0</v>
      </c>
      <c r="P483" s="18">
        <v>0</v>
      </c>
      <c r="Q483" s="48">
        <v>138490</v>
      </c>
      <c r="R483" s="48">
        <v>326330</v>
      </c>
    </row>
    <row r="484" spans="1:18" x14ac:dyDescent="0.2">
      <c r="A484" s="2" t="s">
        <v>1270</v>
      </c>
      <c r="B484" s="1" t="s">
        <v>1271</v>
      </c>
      <c r="C484" s="1" t="s">
        <v>521</v>
      </c>
      <c r="D484" s="1" t="s">
        <v>50</v>
      </c>
      <c r="E484" s="43">
        <v>44927</v>
      </c>
      <c r="F484" s="1" t="s">
        <v>482</v>
      </c>
      <c r="G484" s="44" t="s">
        <v>1272</v>
      </c>
      <c r="H484" s="3">
        <v>2593473</v>
      </c>
      <c r="I484" s="3">
        <v>0</v>
      </c>
      <c r="J484" s="3">
        <v>0</v>
      </c>
      <c r="K484" s="3">
        <v>0</v>
      </c>
      <c r="L484" s="4">
        <v>2593473</v>
      </c>
      <c r="M484" s="3">
        <v>1295041</v>
      </c>
      <c r="N484" s="50">
        <v>1296738</v>
      </c>
      <c r="O484" s="3">
        <v>0</v>
      </c>
      <c r="P484" s="3">
        <v>0</v>
      </c>
      <c r="Q484" s="4">
        <v>2591779</v>
      </c>
      <c r="R484" s="4">
        <v>1694</v>
      </c>
    </row>
    <row r="485" spans="1:18" x14ac:dyDescent="0.2">
      <c r="A485" s="2" t="s">
        <v>1268</v>
      </c>
      <c r="B485" s="1" t="s">
        <v>1269</v>
      </c>
      <c r="C485" s="1" t="s">
        <v>521</v>
      </c>
      <c r="D485" s="1" t="s">
        <v>50</v>
      </c>
      <c r="E485" s="43">
        <v>44991</v>
      </c>
      <c r="F485" s="1" t="s">
        <v>482</v>
      </c>
      <c r="G485" s="44" t="s">
        <v>643</v>
      </c>
      <c r="H485" s="3">
        <v>1831535</v>
      </c>
      <c r="I485" s="3">
        <v>0</v>
      </c>
      <c r="J485" s="3">
        <v>0</v>
      </c>
      <c r="K485" s="3">
        <v>0</v>
      </c>
      <c r="L485" s="4">
        <v>1831535</v>
      </c>
      <c r="M485" s="3">
        <v>217704</v>
      </c>
      <c r="N485" s="50">
        <v>265573</v>
      </c>
      <c r="O485" s="3">
        <v>0</v>
      </c>
      <c r="P485" s="3">
        <v>0</v>
      </c>
      <c r="Q485" s="4">
        <v>483277</v>
      </c>
      <c r="R485" s="4">
        <v>1348258</v>
      </c>
    </row>
    <row r="486" spans="1:18" x14ac:dyDescent="0.2">
      <c r="A486" s="2" t="s">
        <v>1267</v>
      </c>
      <c r="B486" s="1" t="s">
        <v>494</v>
      </c>
      <c r="C486" s="1" t="s">
        <v>642</v>
      </c>
      <c r="D486" s="1" t="s">
        <v>42</v>
      </c>
      <c r="E486" s="43">
        <v>45049</v>
      </c>
      <c r="F486" s="1" t="s">
        <v>482</v>
      </c>
      <c r="G486" s="44" t="s">
        <v>676</v>
      </c>
      <c r="H486" s="3">
        <v>132055</v>
      </c>
      <c r="I486" s="3">
        <v>0</v>
      </c>
      <c r="J486" s="3">
        <v>0</v>
      </c>
      <c r="K486" s="3">
        <v>0</v>
      </c>
      <c r="L486" s="4">
        <v>132055</v>
      </c>
      <c r="M486" s="3">
        <v>132055</v>
      </c>
      <c r="N486" s="50">
        <v>0</v>
      </c>
      <c r="O486" s="3">
        <v>0</v>
      </c>
      <c r="P486" s="3">
        <v>0</v>
      </c>
      <c r="Q486" s="4">
        <v>132055</v>
      </c>
      <c r="R486" s="4">
        <v>0</v>
      </c>
    </row>
    <row r="487" spans="1:18" x14ac:dyDescent="0.2">
      <c r="A487" s="2" t="s">
        <v>1273</v>
      </c>
      <c r="B487" s="1" t="s">
        <v>496</v>
      </c>
      <c r="C487" s="1" t="s">
        <v>648</v>
      </c>
      <c r="D487" s="1" t="s">
        <v>54</v>
      </c>
      <c r="E487" s="43">
        <v>45082</v>
      </c>
      <c r="F487" s="1" t="s">
        <v>482</v>
      </c>
      <c r="G487" s="44" t="s">
        <v>676</v>
      </c>
      <c r="H487" s="3">
        <v>85480</v>
      </c>
      <c r="I487" s="3">
        <v>0</v>
      </c>
      <c r="J487" s="3">
        <v>0</v>
      </c>
      <c r="K487" s="3">
        <v>0</v>
      </c>
      <c r="L487" s="4">
        <v>85480</v>
      </c>
      <c r="M487" s="3">
        <v>85480</v>
      </c>
      <c r="N487" s="50">
        <v>0</v>
      </c>
      <c r="O487" s="3">
        <v>0</v>
      </c>
      <c r="P487" s="3">
        <v>0</v>
      </c>
      <c r="Q487" s="4">
        <v>85480</v>
      </c>
      <c r="R487" s="4">
        <v>0</v>
      </c>
    </row>
    <row r="488" spans="1:18" x14ac:dyDescent="0.2">
      <c r="A488" s="2" t="s">
        <v>1274</v>
      </c>
      <c r="B488" s="1" t="s">
        <v>497</v>
      </c>
      <c r="C488" s="1" t="s">
        <v>663</v>
      </c>
      <c r="D488" s="1" t="s">
        <v>52</v>
      </c>
      <c r="E488" s="43">
        <v>45084</v>
      </c>
      <c r="F488" s="1" t="s">
        <v>482</v>
      </c>
      <c r="G488" s="44" t="s">
        <v>643</v>
      </c>
      <c r="H488" s="3">
        <v>242000</v>
      </c>
      <c r="I488" s="3">
        <v>0</v>
      </c>
      <c r="J488" s="3">
        <v>0</v>
      </c>
      <c r="K488" s="3">
        <v>0</v>
      </c>
      <c r="L488" s="4">
        <v>242000</v>
      </c>
      <c r="M488" s="3">
        <v>19995</v>
      </c>
      <c r="N488" s="50">
        <v>35088</v>
      </c>
      <c r="O488" s="3">
        <v>0</v>
      </c>
      <c r="P488" s="3">
        <v>0</v>
      </c>
      <c r="Q488" s="4">
        <v>55083</v>
      </c>
      <c r="R488" s="4">
        <v>186917</v>
      </c>
    </row>
    <row r="489" spans="1:18" x14ac:dyDescent="0.2">
      <c r="A489" s="2" t="s">
        <v>1275</v>
      </c>
      <c r="B489" s="1" t="s">
        <v>498</v>
      </c>
      <c r="C489" s="1" t="s">
        <v>663</v>
      </c>
      <c r="D489" s="1" t="s">
        <v>52</v>
      </c>
      <c r="E489" s="43">
        <v>45099</v>
      </c>
      <c r="F489" s="1" t="s">
        <v>482</v>
      </c>
      <c r="G489" s="44" t="s">
        <v>643</v>
      </c>
      <c r="H489" s="3">
        <v>323850</v>
      </c>
      <c r="I489" s="3">
        <v>0</v>
      </c>
      <c r="J489" s="3">
        <v>0</v>
      </c>
      <c r="K489" s="3">
        <v>0</v>
      </c>
      <c r="L489" s="4">
        <v>323850</v>
      </c>
      <c r="M489" s="3">
        <v>24830</v>
      </c>
      <c r="N489" s="50">
        <v>46956</v>
      </c>
      <c r="O489" s="3">
        <v>0</v>
      </c>
      <c r="P489" s="3">
        <v>0</v>
      </c>
      <c r="Q489" s="4">
        <v>71786</v>
      </c>
      <c r="R489" s="4">
        <v>252064</v>
      </c>
    </row>
    <row r="490" spans="1:18" x14ac:dyDescent="0.2">
      <c r="A490" s="2" t="s">
        <v>1276</v>
      </c>
      <c r="B490" s="1" t="s">
        <v>501</v>
      </c>
      <c r="C490" s="1" t="s">
        <v>548</v>
      </c>
      <c r="D490" s="1" t="s">
        <v>48</v>
      </c>
      <c r="E490" s="43">
        <v>45124</v>
      </c>
      <c r="F490" s="1" t="s">
        <v>482</v>
      </c>
      <c r="G490" s="44" t="s">
        <v>522</v>
      </c>
      <c r="H490" s="3">
        <v>1750000</v>
      </c>
      <c r="I490" s="3">
        <v>0</v>
      </c>
      <c r="J490" s="3">
        <v>0</v>
      </c>
      <c r="K490" s="3">
        <v>0</v>
      </c>
      <c r="L490" s="4">
        <v>1750000</v>
      </c>
      <c r="M490" s="3">
        <v>72494</v>
      </c>
      <c r="N490" s="50">
        <v>157500</v>
      </c>
      <c r="O490" s="3">
        <v>0</v>
      </c>
      <c r="P490" s="3">
        <v>0</v>
      </c>
      <c r="Q490" s="4">
        <v>229994</v>
      </c>
      <c r="R490" s="4">
        <v>1520006</v>
      </c>
    </row>
    <row r="491" spans="1:18" x14ac:dyDescent="0.2">
      <c r="A491" s="2" t="s">
        <v>1277</v>
      </c>
      <c r="B491" s="1" t="s">
        <v>1278</v>
      </c>
      <c r="C491" s="1" t="s">
        <v>548</v>
      </c>
      <c r="D491" s="1" t="s">
        <v>48</v>
      </c>
      <c r="E491" s="43">
        <v>45124</v>
      </c>
      <c r="F491" s="1" t="s">
        <v>482</v>
      </c>
      <c r="G491" s="44" t="s">
        <v>522</v>
      </c>
      <c r="H491" s="3">
        <v>1549400</v>
      </c>
      <c r="I491" s="3">
        <v>0</v>
      </c>
      <c r="J491" s="3">
        <v>0</v>
      </c>
      <c r="K491" s="3">
        <v>0</v>
      </c>
      <c r="L491" s="4">
        <v>1549400</v>
      </c>
      <c r="M491" s="3">
        <v>64182</v>
      </c>
      <c r="N491" s="50">
        <v>139446</v>
      </c>
      <c r="O491" s="3">
        <v>0</v>
      </c>
      <c r="P491" s="3">
        <v>0</v>
      </c>
      <c r="Q491" s="4">
        <v>203628</v>
      </c>
      <c r="R491" s="4">
        <v>1345772</v>
      </c>
    </row>
    <row r="492" spans="1:18" x14ac:dyDescent="0.2">
      <c r="A492" s="2" t="s">
        <v>1279</v>
      </c>
      <c r="B492" s="1" t="s">
        <v>1278</v>
      </c>
      <c r="C492" s="1" t="s">
        <v>548</v>
      </c>
      <c r="D492" s="1" t="s">
        <v>48</v>
      </c>
      <c r="E492" s="43">
        <v>45124</v>
      </c>
      <c r="F492" s="1" t="s">
        <v>482</v>
      </c>
      <c r="G492" s="44" t="s">
        <v>522</v>
      </c>
      <c r="H492" s="3">
        <v>1549400</v>
      </c>
      <c r="I492" s="3">
        <v>0</v>
      </c>
      <c r="J492" s="3">
        <v>0</v>
      </c>
      <c r="K492" s="3">
        <v>0</v>
      </c>
      <c r="L492" s="4">
        <v>1549400</v>
      </c>
      <c r="M492" s="3">
        <v>64182</v>
      </c>
      <c r="N492" s="50">
        <v>139446</v>
      </c>
      <c r="O492" s="3">
        <v>0</v>
      </c>
      <c r="P492" s="3">
        <v>0</v>
      </c>
      <c r="Q492" s="4">
        <v>203628</v>
      </c>
      <c r="R492" s="4">
        <v>1345772</v>
      </c>
    </row>
    <row r="493" spans="1:18" x14ac:dyDescent="0.2">
      <c r="A493" s="2" t="s">
        <v>1281</v>
      </c>
      <c r="B493" s="1" t="s">
        <v>1282</v>
      </c>
      <c r="C493" s="1" t="s">
        <v>648</v>
      </c>
      <c r="D493" s="1" t="s">
        <v>54</v>
      </c>
      <c r="E493" s="43">
        <v>45139</v>
      </c>
      <c r="F493" s="1" t="s">
        <v>482</v>
      </c>
      <c r="G493" s="44" t="s">
        <v>676</v>
      </c>
      <c r="H493" s="3">
        <v>168880</v>
      </c>
      <c r="I493" s="3">
        <v>0</v>
      </c>
      <c r="J493" s="3">
        <v>0</v>
      </c>
      <c r="K493" s="3">
        <v>0</v>
      </c>
      <c r="L493" s="4">
        <v>168880</v>
      </c>
      <c r="M493" s="3">
        <v>168880</v>
      </c>
      <c r="N493" s="50">
        <v>0</v>
      </c>
      <c r="O493" s="3">
        <v>0</v>
      </c>
      <c r="P493" s="3">
        <v>0</v>
      </c>
      <c r="Q493" s="4">
        <v>168880</v>
      </c>
      <c r="R493" s="4">
        <v>0</v>
      </c>
    </row>
    <row r="494" spans="1:18" x14ac:dyDescent="0.2">
      <c r="A494" s="45" t="s">
        <v>1280</v>
      </c>
      <c r="B494" s="17" t="s">
        <v>502</v>
      </c>
      <c r="C494" s="17" t="s">
        <v>648</v>
      </c>
      <c r="D494" s="17" t="s">
        <v>54</v>
      </c>
      <c r="E494" s="46">
        <v>45208</v>
      </c>
      <c r="F494" s="17" t="s">
        <v>482</v>
      </c>
      <c r="G494" s="47" t="s">
        <v>676</v>
      </c>
      <c r="H494" s="18">
        <v>93853</v>
      </c>
      <c r="I494" s="18">
        <v>0</v>
      </c>
      <c r="J494" s="18">
        <v>0</v>
      </c>
      <c r="K494" s="18">
        <v>0</v>
      </c>
      <c r="L494" s="48">
        <v>93853</v>
      </c>
      <c r="M494" s="18">
        <v>93853</v>
      </c>
      <c r="N494" s="51">
        <v>0</v>
      </c>
      <c r="O494" s="18">
        <v>0</v>
      </c>
      <c r="P494" s="18">
        <v>0</v>
      </c>
      <c r="Q494" s="48">
        <v>93853</v>
      </c>
      <c r="R494" s="48">
        <v>0</v>
      </c>
    </row>
    <row r="495" spans="1:18" x14ac:dyDescent="0.2">
      <c r="A495" s="2" t="s">
        <v>1727</v>
      </c>
      <c r="B495" s="1" t="s">
        <v>1728</v>
      </c>
      <c r="C495" s="1" t="s">
        <v>648</v>
      </c>
      <c r="D495" s="1" t="s">
        <v>54</v>
      </c>
      <c r="E495" s="43">
        <v>45321</v>
      </c>
      <c r="F495" s="1" t="s">
        <v>482</v>
      </c>
      <c r="G495" s="44" t="s">
        <v>676</v>
      </c>
      <c r="H495" s="3">
        <v>0</v>
      </c>
      <c r="I495" s="3">
        <v>177780</v>
      </c>
      <c r="J495" s="3">
        <v>0</v>
      </c>
      <c r="K495" s="3">
        <v>0</v>
      </c>
      <c r="L495" s="4">
        <v>177780</v>
      </c>
      <c r="M495" s="3">
        <v>0</v>
      </c>
      <c r="N495" s="50">
        <v>177780</v>
      </c>
      <c r="O495" s="3">
        <v>0</v>
      </c>
      <c r="P495" s="3">
        <v>0</v>
      </c>
      <c r="Q495" s="4">
        <v>177780</v>
      </c>
      <c r="R495" s="4">
        <v>0</v>
      </c>
    </row>
    <row r="496" spans="1:18" x14ac:dyDescent="0.2">
      <c r="A496" s="2" t="s">
        <v>1729</v>
      </c>
      <c r="B496" s="1" t="s">
        <v>1730</v>
      </c>
      <c r="C496" s="1" t="s">
        <v>648</v>
      </c>
      <c r="D496" s="1" t="s">
        <v>54</v>
      </c>
      <c r="E496" s="43">
        <v>45342</v>
      </c>
      <c r="F496" s="1" t="s">
        <v>482</v>
      </c>
      <c r="G496" s="44" t="s">
        <v>676</v>
      </c>
      <c r="H496" s="3">
        <v>0</v>
      </c>
      <c r="I496" s="3">
        <v>61970</v>
      </c>
      <c r="J496" s="3">
        <v>0</v>
      </c>
      <c r="K496" s="3">
        <v>0</v>
      </c>
      <c r="L496" s="4">
        <v>61970</v>
      </c>
      <c r="M496" s="3">
        <v>0</v>
      </c>
      <c r="N496" s="50">
        <v>61970</v>
      </c>
      <c r="O496" s="3">
        <v>0</v>
      </c>
      <c r="P496" s="3">
        <v>0</v>
      </c>
      <c r="Q496" s="4">
        <v>61970</v>
      </c>
      <c r="R496" s="4">
        <v>0</v>
      </c>
    </row>
    <row r="497" spans="1:18" x14ac:dyDescent="0.2">
      <c r="A497" s="2" t="s">
        <v>1731</v>
      </c>
      <c r="B497" s="1" t="s">
        <v>1732</v>
      </c>
      <c r="C497" s="1" t="s">
        <v>642</v>
      </c>
      <c r="D497" s="1" t="s">
        <v>42</v>
      </c>
      <c r="E497" s="43">
        <v>45370</v>
      </c>
      <c r="F497" s="1" t="s">
        <v>482</v>
      </c>
      <c r="G497" s="44" t="s">
        <v>643</v>
      </c>
      <c r="H497" s="3">
        <v>0</v>
      </c>
      <c r="I497" s="3">
        <v>731244</v>
      </c>
      <c r="J497" s="3">
        <v>0</v>
      </c>
      <c r="K497" s="3">
        <v>0</v>
      </c>
      <c r="L497" s="4">
        <v>731244</v>
      </c>
      <c r="M497" s="3">
        <v>0</v>
      </c>
      <c r="N497" s="50">
        <v>83435</v>
      </c>
      <c r="O497" s="3">
        <v>0</v>
      </c>
      <c r="P497" s="3">
        <v>0</v>
      </c>
      <c r="Q497" s="4">
        <v>83435</v>
      </c>
      <c r="R497" s="4">
        <v>647809</v>
      </c>
    </row>
    <row r="498" spans="1:18" x14ac:dyDescent="0.2">
      <c r="A498" s="2" t="s">
        <v>1733</v>
      </c>
      <c r="B498" s="1" t="s">
        <v>1734</v>
      </c>
      <c r="C498" s="1" t="s">
        <v>648</v>
      </c>
      <c r="D498" s="1" t="s">
        <v>54</v>
      </c>
      <c r="E498" s="43">
        <v>45373</v>
      </c>
      <c r="F498" s="1" t="s">
        <v>482</v>
      </c>
      <c r="G498" s="44" t="s">
        <v>676</v>
      </c>
      <c r="H498" s="3">
        <v>0</v>
      </c>
      <c r="I498" s="3">
        <v>92583</v>
      </c>
      <c r="J498" s="3">
        <v>0</v>
      </c>
      <c r="K498" s="3">
        <v>0</v>
      </c>
      <c r="L498" s="4">
        <v>92583</v>
      </c>
      <c r="M498" s="3">
        <v>0</v>
      </c>
      <c r="N498" s="50">
        <v>92583</v>
      </c>
      <c r="O498" s="3">
        <v>0</v>
      </c>
      <c r="P498" s="3">
        <v>0</v>
      </c>
      <c r="Q498" s="4">
        <v>92583</v>
      </c>
      <c r="R498" s="4">
        <v>0</v>
      </c>
    </row>
    <row r="499" spans="1:18" x14ac:dyDescent="0.2">
      <c r="A499" s="2" t="s">
        <v>1735</v>
      </c>
      <c r="B499" s="1" t="s">
        <v>1736</v>
      </c>
      <c r="C499" s="1" t="s">
        <v>648</v>
      </c>
      <c r="D499" s="1" t="s">
        <v>54</v>
      </c>
      <c r="E499" s="43">
        <v>45401</v>
      </c>
      <c r="F499" s="1" t="s">
        <v>482</v>
      </c>
      <c r="G499" s="44" t="s">
        <v>676</v>
      </c>
      <c r="H499" s="3">
        <v>0</v>
      </c>
      <c r="I499" s="3">
        <v>51744</v>
      </c>
      <c r="J499" s="3">
        <v>0</v>
      </c>
      <c r="K499" s="3">
        <v>0</v>
      </c>
      <c r="L499" s="4">
        <v>51744</v>
      </c>
      <c r="M499" s="3">
        <v>0</v>
      </c>
      <c r="N499" s="50">
        <v>51744</v>
      </c>
      <c r="O499" s="3">
        <v>0</v>
      </c>
      <c r="P499" s="3">
        <v>0</v>
      </c>
      <c r="Q499" s="4">
        <v>51744</v>
      </c>
      <c r="R499" s="4">
        <v>0</v>
      </c>
    </row>
    <row r="500" spans="1:18" x14ac:dyDescent="0.2">
      <c r="A500" s="2" t="s">
        <v>1737</v>
      </c>
      <c r="B500" s="1" t="s">
        <v>1736</v>
      </c>
      <c r="C500" s="1" t="s">
        <v>648</v>
      </c>
      <c r="D500" s="1" t="s">
        <v>54</v>
      </c>
      <c r="E500" s="43">
        <v>45401</v>
      </c>
      <c r="F500" s="1" t="s">
        <v>482</v>
      </c>
      <c r="G500" s="44" t="s">
        <v>676</v>
      </c>
      <c r="H500" s="3">
        <v>0</v>
      </c>
      <c r="I500" s="3">
        <v>51744</v>
      </c>
      <c r="J500" s="3">
        <v>0</v>
      </c>
      <c r="K500" s="3">
        <v>0</v>
      </c>
      <c r="L500" s="4">
        <v>51744</v>
      </c>
      <c r="M500" s="3">
        <v>0</v>
      </c>
      <c r="N500" s="50">
        <v>51744</v>
      </c>
      <c r="O500" s="3">
        <v>0</v>
      </c>
      <c r="P500" s="3">
        <v>0</v>
      </c>
      <c r="Q500" s="4">
        <v>51744</v>
      </c>
      <c r="R500" s="4">
        <v>0</v>
      </c>
    </row>
    <row r="501" spans="1:18" x14ac:dyDescent="0.2">
      <c r="A501" s="2" t="s">
        <v>1738</v>
      </c>
      <c r="B501" s="1" t="s">
        <v>1736</v>
      </c>
      <c r="C501" s="1" t="s">
        <v>648</v>
      </c>
      <c r="D501" s="1" t="s">
        <v>54</v>
      </c>
      <c r="E501" s="43">
        <v>45401</v>
      </c>
      <c r="F501" s="1" t="s">
        <v>482</v>
      </c>
      <c r="G501" s="44" t="s">
        <v>676</v>
      </c>
      <c r="H501" s="3">
        <v>0</v>
      </c>
      <c r="I501" s="3">
        <v>51744</v>
      </c>
      <c r="J501" s="3">
        <v>0</v>
      </c>
      <c r="K501" s="3">
        <v>0</v>
      </c>
      <c r="L501" s="4">
        <v>51744</v>
      </c>
      <c r="M501" s="3">
        <v>0</v>
      </c>
      <c r="N501" s="50">
        <v>51744</v>
      </c>
      <c r="O501" s="3">
        <v>0</v>
      </c>
      <c r="P501" s="3">
        <v>0</v>
      </c>
      <c r="Q501" s="4">
        <v>51744</v>
      </c>
      <c r="R501" s="4">
        <v>0</v>
      </c>
    </row>
    <row r="502" spans="1:18" x14ac:dyDescent="0.2">
      <c r="A502" s="2" t="s">
        <v>1739</v>
      </c>
      <c r="B502" s="1" t="s">
        <v>1736</v>
      </c>
      <c r="C502" s="1" t="s">
        <v>648</v>
      </c>
      <c r="D502" s="1" t="s">
        <v>54</v>
      </c>
      <c r="E502" s="43">
        <v>45401</v>
      </c>
      <c r="F502" s="1" t="s">
        <v>482</v>
      </c>
      <c r="G502" s="44" t="s">
        <v>676</v>
      </c>
      <c r="H502" s="3">
        <v>0</v>
      </c>
      <c r="I502" s="3">
        <v>51744</v>
      </c>
      <c r="J502" s="3">
        <v>0</v>
      </c>
      <c r="K502" s="3">
        <v>0</v>
      </c>
      <c r="L502" s="4">
        <v>51744</v>
      </c>
      <c r="M502" s="3">
        <v>0</v>
      </c>
      <c r="N502" s="50">
        <v>51744</v>
      </c>
      <c r="O502" s="3">
        <v>0</v>
      </c>
      <c r="P502" s="3">
        <v>0</v>
      </c>
      <c r="Q502" s="4">
        <v>51744</v>
      </c>
      <c r="R502" s="4">
        <v>0</v>
      </c>
    </row>
    <row r="503" spans="1:18" x14ac:dyDescent="0.2">
      <c r="A503" s="2" t="s">
        <v>1740</v>
      </c>
      <c r="B503" s="1" t="s">
        <v>1736</v>
      </c>
      <c r="C503" s="1" t="s">
        <v>648</v>
      </c>
      <c r="D503" s="1" t="s">
        <v>54</v>
      </c>
      <c r="E503" s="43">
        <v>45401</v>
      </c>
      <c r="F503" s="1" t="s">
        <v>482</v>
      </c>
      <c r="G503" s="44" t="s">
        <v>676</v>
      </c>
      <c r="H503" s="3">
        <v>0</v>
      </c>
      <c r="I503" s="3">
        <v>51744</v>
      </c>
      <c r="J503" s="3">
        <v>0</v>
      </c>
      <c r="K503" s="3">
        <v>0</v>
      </c>
      <c r="L503" s="4">
        <v>51744</v>
      </c>
      <c r="M503" s="3">
        <v>0</v>
      </c>
      <c r="N503" s="50">
        <v>51744</v>
      </c>
      <c r="O503" s="3">
        <v>0</v>
      </c>
      <c r="P503" s="3">
        <v>0</v>
      </c>
      <c r="Q503" s="4">
        <v>51744</v>
      </c>
      <c r="R503" s="4">
        <v>0</v>
      </c>
    </row>
    <row r="504" spans="1:18" x14ac:dyDescent="0.2">
      <c r="A504" s="2" t="s">
        <v>1741</v>
      </c>
      <c r="B504" s="1" t="s">
        <v>1742</v>
      </c>
      <c r="C504" s="1" t="s">
        <v>648</v>
      </c>
      <c r="D504" s="1" t="s">
        <v>54</v>
      </c>
      <c r="E504" s="43">
        <v>45401</v>
      </c>
      <c r="F504" s="1" t="s">
        <v>482</v>
      </c>
      <c r="G504" s="44" t="s">
        <v>676</v>
      </c>
      <c r="H504" s="3">
        <v>0</v>
      </c>
      <c r="I504" s="3">
        <v>34464</v>
      </c>
      <c r="J504" s="3">
        <v>0</v>
      </c>
      <c r="K504" s="3">
        <v>0</v>
      </c>
      <c r="L504" s="4">
        <v>34464</v>
      </c>
      <c r="M504" s="3">
        <v>0</v>
      </c>
      <c r="N504" s="50">
        <v>34464</v>
      </c>
      <c r="O504" s="3">
        <v>0</v>
      </c>
      <c r="P504" s="3">
        <v>0</v>
      </c>
      <c r="Q504" s="4">
        <v>34464</v>
      </c>
      <c r="R504" s="4">
        <v>0</v>
      </c>
    </row>
    <row r="505" spans="1:18" x14ac:dyDescent="0.2">
      <c r="A505" s="2" t="s">
        <v>1743</v>
      </c>
      <c r="B505" s="1" t="s">
        <v>1742</v>
      </c>
      <c r="C505" s="1" t="s">
        <v>648</v>
      </c>
      <c r="D505" s="1" t="s">
        <v>54</v>
      </c>
      <c r="E505" s="43">
        <v>45401</v>
      </c>
      <c r="F505" s="1" t="s">
        <v>482</v>
      </c>
      <c r="G505" s="44" t="s">
        <v>676</v>
      </c>
      <c r="H505" s="3">
        <v>0</v>
      </c>
      <c r="I505" s="3">
        <v>34464</v>
      </c>
      <c r="J505" s="3">
        <v>0</v>
      </c>
      <c r="K505" s="3">
        <v>0</v>
      </c>
      <c r="L505" s="4">
        <v>34464</v>
      </c>
      <c r="M505" s="3">
        <v>0</v>
      </c>
      <c r="N505" s="50">
        <v>34464</v>
      </c>
      <c r="O505" s="3">
        <v>0</v>
      </c>
      <c r="P505" s="3">
        <v>0</v>
      </c>
      <c r="Q505" s="4">
        <v>34464</v>
      </c>
      <c r="R505" s="4">
        <v>0</v>
      </c>
    </row>
    <row r="506" spans="1:18" x14ac:dyDescent="0.2">
      <c r="A506" s="2" t="s">
        <v>1744</v>
      </c>
      <c r="B506" s="1" t="s">
        <v>1742</v>
      </c>
      <c r="C506" s="1" t="s">
        <v>648</v>
      </c>
      <c r="D506" s="1" t="s">
        <v>54</v>
      </c>
      <c r="E506" s="43">
        <v>45401</v>
      </c>
      <c r="F506" s="1" t="s">
        <v>482</v>
      </c>
      <c r="G506" s="44" t="s">
        <v>676</v>
      </c>
      <c r="H506" s="3">
        <v>0</v>
      </c>
      <c r="I506" s="3">
        <v>34464</v>
      </c>
      <c r="J506" s="3">
        <v>0</v>
      </c>
      <c r="K506" s="3">
        <v>0</v>
      </c>
      <c r="L506" s="4">
        <v>34464</v>
      </c>
      <c r="M506" s="3">
        <v>0</v>
      </c>
      <c r="N506" s="50">
        <v>34464</v>
      </c>
      <c r="O506" s="3">
        <v>0</v>
      </c>
      <c r="P506" s="3">
        <v>0</v>
      </c>
      <c r="Q506" s="4">
        <v>34464</v>
      </c>
      <c r="R506" s="4">
        <v>0</v>
      </c>
    </row>
    <row r="507" spans="1:18" x14ac:dyDescent="0.2">
      <c r="A507" s="2" t="s">
        <v>1745</v>
      </c>
      <c r="B507" s="1" t="s">
        <v>1734</v>
      </c>
      <c r="C507" s="1" t="s">
        <v>648</v>
      </c>
      <c r="D507" s="1" t="s">
        <v>54</v>
      </c>
      <c r="E507" s="43">
        <v>45427</v>
      </c>
      <c r="F507" s="1" t="s">
        <v>482</v>
      </c>
      <c r="G507" s="44" t="s">
        <v>676</v>
      </c>
      <c r="H507" s="3">
        <v>0</v>
      </c>
      <c r="I507" s="3">
        <v>92583</v>
      </c>
      <c r="J507" s="3">
        <v>0</v>
      </c>
      <c r="K507" s="3">
        <v>0</v>
      </c>
      <c r="L507" s="4">
        <v>92583</v>
      </c>
      <c r="M507" s="3">
        <v>0</v>
      </c>
      <c r="N507" s="50">
        <v>92583</v>
      </c>
      <c r="O507" s="3">
        <v>0</v>
      </c>
      <c r="P507" s="3">
        <v>0</v>
      </c>
      <c r="Q507" s="4">
        <v>92583</v>
      </c>
      <c r="R507" s="4">
        <v>0</v>
      </c>
    </row>
    <row r="508" spans="1:18" x14ac:dyDescent="0.2">
      <c r="A508" s="2" t="s">
        <v>1746</v>
      </c>
      <c r="B508" s="1" t="s">
        <v>1736</v>
      </c>
      <c r="C508" s="1" t="s">
        <v>648</v>
      </c>
      <c r="D508" s="1" t="s">
        <v>54</v>
      </c>
      <c r="E508" s="43">
        <v>45460</v>
      </c>
      <c r="F508" s="1" t="s">
        <v>482</v>
      </c>
      <c r="G508" s="44" t="s">
        <v>676</v>
      </c>
      <c r="H508" s="3">
        <v>0</v>
      </c>
      <c r="I508" s="3">
        <v>51744</v>
      </c>
      <c r="J508" s="3">
        <v>0</v>
      </c>
      <c r="K508" s="3">
        <v>0</v>
      </c>
      <c r="L508" s="4">
        <v>51744</v>
      </c>
      <c r="M508" s="3">
        <v>0</v>
      </c>
      <c r="N508" s="50">
        <v>51744</v>
      </c>
      <c r="O508" s="3">
        <v>0</v>
      </c>
      <c r="P508" s="3">
        <v>0</v>
      </c>
      <c r="Q508" s="4">
        <v>51744</v>
      </c>
      <c r="R508" s="4">
        <v>0</v>
      </c>
    </row>
    <row r="509" spans="1:18" x14ac:dyDescent="0.2">
      <c r="A509" s="2" t="s">
        <v>1747</v>
      </c>
      <c r="B509" s="1" t="s">
        <v>1748</v>
      </c>
      <c r="C509" s="1" t="s">
        <v>648</v>
      </c>
      <c r="D509" s="1" t="s">
        <v>54</v>
      </c>
      <c r="E509" s="43">
        <v>45460</v>
      </c>
      <c r="F509" s="1" t="s">
        <v>482</v>
      </c>
      <c r="G509" s="44" t="s">
        <v>676</v>
      </c>
      <c r="H509" s="3">
        <v>0</v>
      </c>
      <c r="I509" s="3">
        <v>80416</v>
      </c>
      <c r="J509" s="3">
        <v>0</v>
      </c>
      <c r="K509" s="3">
        <v>0</v>
      </c>
      <c r="L509" s="4">
        <v>80416</v>
      </c>
      <c r="M509" s="3">
        <v>0</v>
      </c>
      <c r="N509" s="50">
        <v>80416</v>
      </c>
      <c r="O509" s="3">
        <v>0</v>
      </c>
      <c r="P509" s="3">
        <v>0</v>
      </c>
      <c r="Q509" s="4">
        <v>80416</v>
      </c>
      <c r="R509" s="4">
        <v>0</v>
      </c>
    </row>
    <row r="510" spans="1:18" x14ac:dyDescent="0.2">
      <c r="A510" s="2" t="s">
        <v>1749</v>
      </c>
      <c r="B510" s="1" t="s">
        <v>1736</v>
      </c>
      <c r="C510" s="1" t="s">
        <v>648</v>
      </c>
      <c r="D510" s="1" t="s">
        <v>54</v>
      </c>
      <c r="E510" s="43">
        <v>45460</v>
      </c>
      <c r="F510" s="1" t="s">
        <v>482</v>
      </c>
      <c r="G510" s="44" t="s">
        <v>676</v>
      </c>
      <c r="H510" s="3">
        <v>0</v>
      </c>
      <c r="I510" s="3">
        <v>51744</v>
      </c>
      <c r="J510" s="3">
        <v>0</v>
      </c>
      <c r="K510" s="3">
        <v>0</v>
      </c>
      <c r="L510" s="4">
        <v>51744</v>
      </c>
      <c r="M510" s="3">
        <v>0</v>
      </c>
      <c r="N510" s="50">
        <v>51744</v>
      </c>
      <c r="O510" s="3">
        <v>0</v>
      </c>
      <c r="P510" s="3">
        <v>0</v>
      </c>
      <c r="Q510" s="4">
        <v>51744</v>
      </c>
      <c r="R510" s="4">
        <v>0</v>
      </c>
    </row>
    <row r="511" spans="1:18" x14ac:dyDescent="0.2">
      <c r="A511" s="2" t="s">
        <v>1750</v>
      </c>
      <c r="B511" s="1" t="s">
        <v>1736</v>
      </c>
      <c r="C511" s="1" t="s">
        <v>648</v>
      </c>
      <c r="D511" s="1" t="s">
        <v>54</v>
      </c>
      <c r="E511" s="43">
        <v>45460</v>
      </c>
      <c r="F511" s="1" t="s">
        <v>482</v>
      </c>
      <c r="G511" s="44" t="s">
        <v>676</v>
      </c>
      <c r="H511" s="3">
        <v>0</v>
      </c>
      <c r="I511" s="3">
        <v>51744</v>
      </c>
      <c r="J511" s="3">
        <v>0</v>
      </c>
      <c r="K511" s="3">
        <v>0</v>
      </c>
      <c r="L511" s="4">
        <v>51744</v>
      </c>
      <c r="M511" s="3">
        <v>0</v>
      </c>
      <c r="N511" s="50">
        <v>51744</v>
      </c>
      <c r="O511" s="3">
        <v>0</v>
      </c>
      <c r="P511" s="3">
        <v>0</v>
      </c>
      <c r="Q511" s="4">
        <v>51744</v>
      </c>
      <c r="R511" s="4">
        <v>0</v>
      </c>
    </row>
    <row r="512" spans="1:18" x14ac:dyDescent="0.2">
      <c r="A512" s="2" t="s">
        <v>1751</v>
      </c>
      <c r="B512" s="1" t="s">
        <v>1736</v>
      </c>
      <c r="C512" s="1" t="s">
        <v>648</v>
      </c>
      <c r="D512" s="1" t="s">
        <v>54</v>
      </c>
      <c r="E512" s="43">
        <v>45460</v>
      </c>
      <c r="F512" s="1" t="s">
        <v>482</v>
      </c>
      <c r="G512" s="44" t="s">
        <v>676</v>
      </c>
      <c r="H512" s="3">
        <v>0</v>
      </c>
      <c r="I512" s="3">
        <v>51744</v>
      </c>
      <c r="J512" s="3">
        <v>0</v>
      </c>
      <c r="K512" s="3">
        <v>0</v>
      </c>
      <c r="L512" s="4">
        <v>51744</v>
      </c>
      <c r="M512" s="3">
        <v>0</v>
      </c>
      <c r="N512" s="50">
        <v>51744</v>
      </c>
      <c r="O512" s="3">
        <v>0</v>
      </c>
      <c r="P512" s="3">
        <v>0</v>
      </c>
      <c r="Q512" s="4">
        <v>51744</v>
      </c>
      <c r="R512" s="4">
        <v>0</v>
      </c>
    </row>
    <row r="513" spans="1:18" x14ac:dyDescent="0.2">
      <c r="A513" s="2" t="s">
        <v>1752</v>
      </c>
      <c r="B513" s="1" t="s">
        <v>1736</v>
      </c>
      <c r="C513" s="1" t="s">
        <v>648</v>
      </c>
      <c r="D513" s="1" t="s">
        <v>54</v>
      </c>
      <c r="E513" s="43">
        <v>45460</v>
      </c>
      <c r="F513" s="1" t="s">
        <v>482</v>
      </c>
      <c r="G513" s="44" t="s">
        <v>676</v>
      </c>
      <c r="H513" s="3">
        <v>0</v>
      </c>
      <c r="I513" s="3">
        <v>51744</v>
      </c>
      <c r="J513" s="3">
        <v>0</v>
      </c>
      <c r="K513" s="3">
        <v>0</v>
      </c>
      <c r="L513" s="4">
        <v>51744</v>
      </c>
      <c r="M513" s="3">
        <v>0</v>
      </c>
      <c r="N513" s="50">
        <v>51744</v>
      </c>
      <c r="O513" s="3">
        <v>0</v>
      </c>
      <c r="P513" s="3">
        <v>0</v>
      </c>
      <c r="Q513" s="4">
        <v>51744</v>
      </c>
      <c r="R513" s="4">
        <v>0</v>
      </c>
    </row>
    <row r="514" spans="1:18" x14ac:dyDescent="0.2">
      <c r="A514" s="2" t="s">
        <v>1753</v>
      </c>
      <c r="B514" s="1" t="s">
        <v>1748</v>
      </c>
      <c r="C514" s="1" t="s">
        <v>648</v>
      </c>
      <c r="D514" s="1" t="s">
        <v>54</v>
      </c>
      <c r="E514" s="43">
        <v>45460</v>
      </c>
      <c r="F514" s="1" t="s">
        <v>482</v>
      </c>
      <c r="G514" s="44" t="s">
        <v>676</v>
      </c>
      <c r="H514" s="3">
        <v>0</v>
      </c>
      <c r="I514" s="3">
        <v>80416</v>
      </c>
      <c r="J514" s="3">
        <v>0</v>
      </c>
      <c r="K514" s="3">
        <v>0</v>
      </c>
      <c r="L514" s="4">
        <v>80416</v>
      </c>
      <c r="M514" s="3">
        <v>0</v>
      </c>
      <c r="N514" s="50">
        <v>80416</v>
      </c>
      <c r="O514" s="3">
        <v>0</v>
      </c>
      <c r="P514" s="3">
        <v>0</v>
      </c>
      <c r="Q514" s="4">
        <v>80416</v>
      </c>
      <c r="R514" s="4">
        <v>0</v>
      </c>
    </row>
    <row r="515" spans="1:18" x14ac:dyDescent="0.2">
      <c r="A515" s="2" t="s">
        <v>1754</v>
      </c>
      <c r="B515" s="1" t="s">
        <v>1748</v>
      </c>
      <c r="C515" s="1" t="s">
        <v>648</v>
      </c>
      <c r="D515" s="1" t="s">
        <v>54</v>
      </c>
      <c r="E515" s="43">
        <v>45460</v>
      </c>
      <c r="F515" s="1" t="s">
        <v>482</v>
      </c>
      <c r="G515" s="44" t="s">
        <v>676</v>
      </c>
      <c r="H515" s="3">
        <v>0</v>
      </c>
      <c r="I515" s="3">
        <v>80416</v>
      </c>
      <c r="J515" s="3">
        <v>0</v>
      </c>
      <c r="K515" s="3">
        <v>0</v>
      </c>
      <c r="L515" s="4">
        <v>80416</v>
      </c>
      <c r="M515" s="3">
        <v>0</v>
      </c>
      <c r="N515" s="50">
        <v>80416</v>
      </c>
      <c r="O515" s="3">
        <v>0</v>
      </c>
      <c r="P515" s="3">
        <v>0</v>
      </c>
      <c r="Q515" s="4">
        <v>80416</v>
      </c>
      <c r="R515" s="4">
        <v>0</v>
      </c>
    </row>
    <row r="516" spans="1:18" x14ac:dyDescent="0.2">
      <c r="A516" s="2" t="s">
        <v>1755</v>
      </c>
      <c r="B516" s="1" t="s">
        <v>1756</v>
      </c>
      <c r="C516" s="1" t="s">
        <v>648</v>
      </c>
      <c r="D516" s="1" t="s">
        <v>54</v>
      </c>
      <c r="E516" s="43">
        <v>45505</v>
      </c>
      <c r="F516" s="1" t="s">
        <v>482</v>
      </c>
      <c r="G516" s="44" t="s">
        <v>676</v>
      </c>
      <c r="H516" s="3">
        <v>0</v>
      </c>
      <c r="I516" s="3">
        <v>71080</v>
      </c>
      <c r="J516" s="3">
        <v>0</v>
      </c>
      <c r="K516" s="3">
        <v>0</v>
      </c>
      <c r="L516" s="4">
        <v>71080</v>
      </c>
      <c r="M516" s="3">
        <v>0</v>
      </c>
      <c r="N516" s="50">
        <v>71080</v>
      </c>
      <c r="O516" s="3">
        <v>0</v>
      </c>
      <c r="P516" s="3">
        <v>0</v>
      </c>
      <c r="Q516" s="4">
        <v>71080</v>
      </c>
      <c r="R516" s="4">
        <v>0</v>
      </c>
    </row>
    <row r="517" spans="1:18" x14ac:dyDescent="0.2">
      <c r="A517" s="2" t="s">
        <v>1757</v>
      </c>
      <c r="B517" s="1" t="s">
        <v>1758</v>
      </c>
      <c r="C517" s="1" t="s">
        <v>548</v>
      </c>
      <c r="D517" s="1" t="s">
        <v>48</v>
      </c>
      <c r="E517" s="43">
        <v>45511</v>
      </c>
      <c r="F517" s="1" t="s">
        <v>482</v>
      </c>
      <c r="G517" s="44" t="s">
        <v>522</v>
      </c>
      <c r="H517" s="3">
        <v>0</v>
      </c>
      <c r="I517" s="3">
        <v>5975000</v>
      </c>
      <c r="J517" s="3">
        <v>0</v>
      </c>
      <c r="K517" s="3">
        <v>0</v>
      </c>
      <c r="L517" s="4">
        <v>5975000</v>
      </c>
      <c r="M517" s="3">
        <v>0</v>
      </c>
      <c r="N517" s="50">
        <v>215982</v>
      </c>
      <c r="O517" s="3">
        <v>0</v>
      </c>
      <c r="P517" s="3">
        <v>0</v>
      </c>
      <c r="Q517" s="4">
        <v>215982</v>
      </c>
      <c r="R517" s="4">
        <v>5759018</v>
      </c>
    </row>
    <row r="518" spans="1:18" x14ac:dyDescent="0.2">
      <c r="A518" s="2" t="s">
        <v>1759</v>
      </c>
      <c r="B518" s="1" t="s">
        <v>1758</v>
      </c>
      <c r="C518" s="1" t="s">
        <v>548</v>
      </c>
      <c r="D518" s="1" t="s">
        <v>48</v>
      </c>
      <c r="E518" s="43">
        <v>45511</v>
      </c>
      <c r="F518" s="1" t="s">
        <v>482</v>
      </c>
      <c r="G518" s="44" t="s">
        <v>522</v>
      </c>
      <c r="H518" s="3">
        <v>0</v>
      </c>
      <c r="I518" s="3">
        <v>5975000</v>
      </c>
      <c r="J518" s="3">
        <v>0</v>
      </c>
      <c r="K518" s="3">
        <v>0</v>
      </c>
      <c r="L518" s="4">
        <v>5975000</v>
      </c>
      <c r="M518" s="3">
        <v>0</v>
      </c>
      <c r="N518" s="50">
        <v>215982</v>
      </c>
      <c r="O518" s="3">
        <v>0</v>
      </c>
      <c r="P518" s="3">
        <v>0</v>
      </c>
      <c r="Q518" s="4">
        <v>215982</v>
      </c>
      <c r="R518" s="4">
        <v>5759018</v>
      </c>
    </row>
    <row r="519" spans="1:18" x14ac:dyDescent="0.2">
      <c r="A519" s="2" t="s">
        <v>1760</v>
      </c>
      <c r="B519" s="1" t="s">
        <v>1761</v>
      </c>
      <c r="C519" s="1" t="s">
        <v>648</v>
      </c>
      <c r="D519" s="1" t="s">
        <v>54</v>
      </c>
      <c r="E519" s="43">
        <v>45511</v>
      </c>
      <c r="F519" s="1" t="s">
        <v>482</v>
      </c>
      <c r="G519" s="44" t="s">
        <v>676</v>
      </c>
      <c r="H519" s="3">
        <v>0</v>
      </c>
      <c r="I519" s="3">
        <v>190500</v>
      </c>
      <c r="J519" s="3">
        <v>0</v>
      </c>
      <c r="K519" s="3">
        <v>0</v>
      </c>
      <c r="L519" s="4">
        <v>190500</v>
      </c>
      <c r="M519" s="3">
        <v>0</v>
      </c>
      <c r="N519" s="50">
        <v>190500</v>
      </c>
      <c r="O519" s="3">
        <v>0</v>
      </c>
      <c r="P519" s="3">
        <v>0</v>
      </c>
      <c r="Q519" s="4">
        <v>190500</v>
      </c>
      <c r="R519" s="4">
        <v>0</v>
      </c>
    </row>
    <row r="520" spans="1:18" x14ac:dyDescent="0.2">
      <c r="A520" s="2" t="s">
        <v>1762</v>
      </c>
      <c r="B520" s="1" t="s">
        <v>1761</v>
      </c>
      <c r="C520" s="1" t="s">
        <v>648</v>
      </c>
      <c r="D520" s="1" t="s">
        <v>54</v>
      </c>
      <c r="E520" s="43">
        <v>45511</v>
      </c>
      <c r="F520" s="1" t="s">
        <v>482</v>
      </c>
      <c r="G520" s="44" t="s">
        <v>676</v>
      </c>
      <c r="H520" s="3">
        <v>0</v>
      </c>
      <c r="I520" s="3">
        <v>190500</v>
      </c>
      <c r="J520" s="3">
        <v>0</v>
      </c>
      <c r="K520" s="3">
        <v>0</v>
      </c>
      <c r="L520" s="4">
        <v>190500</v>
      </c>
      <c r="M520" s="3">
        <v>0</v>
      </c>
      <c r="N520" s="50">
        <v>190500</v>
      </c>
      <c r="O520" s="3">
        <v>0</v>
      </c>
      <c r="P520" s="3">
        <v>0</v>
      </c>
      <c r="Q520" s="4">
        <v>190500</v>
      </c>
      <c r="R520" s="4">
        <v>0</v>
      </c>
    </row>
    <row r="521" spans="1:18" x14ac:dyDescent="0.2">
      <c r="A521" s="2" t="s">
        <v>1763</v>
      </c>
      <c r="B521" s="1" t="s">
        <v>1761</v>
      </c>
      <c r="C521" s="1" t="s">
        <v>648</v>
      </c>
      <c r="D521" s="1" t="s">
        <v>54</v>
      </c>
      <c r="E521" s="43">
        <v>45511</v>
      </c>
      <c r="F521" s="1" t="s">
        <v>482</v>
      </c>
      <c r="G521" s="44" t="s">
        <v>676</v>
      </c>
      <c r="H521" s="3">
        <v>0</v>
      </c>
      <c r="I521" s="3">
        <v>190500</v>
      </c>
      <c r="J521" s="3">
        <v>0</v>
      </c>
      <c r="K521" s="3">
        <v>0</v>
      </c>
      <c r="L521" s="4">
        <v>190500</v>
      </c>
      <c r="M521" s="3">
        <v>0</v>
      </c>
      <c r="N521" s="50">
        <v>190500</v>
      </c>
      <c r="O521" s="3">
        <v>0</v>
      </c>
      <c r="P521" s="3">
        <v>0</v>
      </c>
      <c r="Q521" s="4">
        <v>190500</v>
      </c>
      <c r="R521" s="4">
        <v>0</v>
      </c>
    </row>
    <row r="522" spans="1:18" x14ac:dyDescent="0.2">
      <c r="A522" s="2" t="s">
        <v>1764</v>
      </c>
      <c r="B522" s="1" t="s">
        <v>1761</v>
      </c>
      <c r="C522" s="1" t="s">
        <v>648</v>
      </c>
      <c r="D522" s="1" t="s">
        <v>54</v>
      </c>
      <c r="E522" s="43">
        <v>45511</v>
      </c>
      <c r="F522" s="1" t="s">
        <v>482</v>
      </c>
      <c r="G522" s="44" t="s">
        <v>676</v>
      </c>
      <c r="H522" s="3">
        <v>0</v>
      </c>
      <c r="I522" s="3">
        <v>190500</v>
      </c>
      <c r="J522" s="3">
        <v>0</v>
      </c>
      <c r="K522" s="3">
        <v>0</v>
      </c>
      <c r="L522" s="4">
        <v>190500</v>
      </c>
      <c r="M522" s="3">
        <v>0</v>
      </c>
      <c r="N522" s="50">
        <v>190500</v>
      </c>
      <c r="O522" s="3">
        <v>0</v>
      </c>
      <c r="P522" s="3">
        <v>0</v>
      </c>
      <c r="Q522" s="4">
        <v>190500</v>
      </c>
      <c r="R522" s="4">
        <v>0</v>
      </c>
    </row>
    <row r="523" spans="1:18" x14ac:dyDescent="0.2">
      <c r="A523" s="2" t="s">
        <v>1765</v>
      </c>
      <c r="B523" s="1" t="s">
        <v>1761</v>
      </c>
      <c r="C523" s="1" t="s">
        <v>648</v>
      </c>
      <c r="D523" s="1" t="s">
        <v>54</v>
      </c>
      <c r="E523" s="43">
        <v>45511</v>
      </c>
      <c r="F523" s="1" t="s">
        <v>482</v>
      </c>
      <c r="G523" s="44" t="s">
        <v>676</v>
      </c>
      <c r="H523" s="3">
        <v>0</v>
      </c>
      <c r="I523" s="3">
        <v>190500</v>
      </c>
      <c r="J523" s="3">
        <v>0</v>
      </c>
      <c r="K523" s="3">
        <v>0</v>
      </c>
      <c r="L523" s="4">
        <v>190500</v>
      </c>
      <c r="M523" s="3">
        <v>0</v>
      </c>
      <c r="N523" s="50">
        <v>190500</v>
      </c>
      <c r="O523" s="3">
        <v>0</v>
      </c>
      <c r="P523" s="3">
        <v>0</v>
      </c>
      <c r="Q523" s="4">
        <v>190500</v>
      </c>
      <c r="R523" s="4">
        <v>0</v>
      </c>
    </row>
    <row r="524" spans="1:18" x14ac:dyDescent="0.2">
      <c r="A524" s="2" t="s">
        <v>1766</v>
      </c>
      <c r="B524" s="1" t="s">
        <v>1761</v>
      </c>
      <c r="C524" s="1" t="s">
        <v>648</v>
      </c>
      <c r="D524" s="1" t="s">
        <v>54</v>
      </c>
      <c r="E524" s="43">
        <v>45511</v>
      </c>
      <c r="F524" s="1" t="s">
        <v>482</v>
      </c>
      <c r="G524" s="44" t="s">
        <v>676</v>
      </c>
      <c r="H524" s="3">
        <v>0</v>
      </c>
      <c r="I524" s="3">
        <v>190500</v>
      </c>
      <c r="J524" s="3">
        <v>0</v>
      </c>
      <c r="K524" s="3">
        <v>0</v>
      </c>
      <c r="L524" s="4">
        <v>190500</v>
      </c>
      <c r="M524" s="3">
        <v>0</v>
      </c>
      <c r="N524" s="50">
        <v>190500</v>
      </c>
      <c r="O524" s="3">
        <v>0</v>
      </c>
      <c r="P524" s="3">
        <v>0</v>
      </c>
      <c r="Q524" s="4">
        <v>190500</v>
      </c>
      <c r="R524" s="4">
        <v>0</v>
      </c>
    </row>
    <row r="525" spans="1:18" x14ac:dyDescent="0.2">
      <c r="A525" s="2" t="s">
        <v>1767</v>
      </c>
      <c r="B525" s="1" t="s">
        <v>1761</v>
      </c>
      <c r="C525" s="1" t="s">
        <v>648</v>
      </c>
      <c r="D525" s="1" t="s">
        <v>54</v>
      </c>
      <c r="E525" s="43">
        <v>45511</v>
      </c>
      <c r="F525" s="1" t="s">
        <v>482</v>
      </c>
      <c r="G525" s="44" t="s">
        <v>676</v>
      </c>
      <c r="H525" s="3">
        <v>0</v>
      </c>
      <c r="I525" s="3">
        <v>190500</v>
      </c>
      <c r="J525" s="3">
        <v>0</v>
      </c>
      <c r="K525" s="3">
        <v>0</v>
      </c>
      <c r="L525" s="4">
        <v>190500</v>
      </c>
      <c r="M525" s="3">
        <v>0</v>
      </c>
      <c r="N525" s="50">
        <v>190500</v>
      </c>
      <c r="O525" s="3">
        <v>0</v>
      </c>
      <c r="P525" s="3">
        <v>0</v>
      </c>
      <c r="Q525" s="4">
        <v>190500</v>
      </c>
      <c r="R525" s="4">
        <v>0</v>
      </c>
    </row>
    <row r="526" spans="1:18" x14ac:dyDescent="0.2">
      <c r="A526" s="2" t="s">
        <v>1768</v>
      </c>
      <c r="B526" s="1" t="s">
        <v>1761</v>
      </c>
      <c r="C526" s="1" t="s">
        <v>648</v>
      </c>
      <c r="D526" s="1" t="s">
        <v>54</v>
      </c>
      <c r="E526" s="43">
        <v>45511</v>
      </c>
      <c r="F526" s="1" t="s">
        <v>482</v>
      </c>
      <c r="G526" s="44" t="s">
        <v>676</v>
      </c>
      <c r="H526" s="3">
        <v>0</v>
      </c>
      <c r="I526" s="3">
        <v>190500</v>
      </c>
      <c r="J526" s="3">
        <v>0</v>
      </c>
      <c r="K526" s="3">
        <v>0</v>
      </c>
      <c r="L526" s="4">
        <v>190500</v>
      </c>
      <c r="M526" s="3">
        <v>0</v>
      </c>
      <c r="N526" s="50">
        <v>190500</v>
      </c>
      <c r="O526" s="3">
        <v>0</v>
      </c>
      <c r="P526" s="3">
        <v>0</v>
      </c>
      <c r="Q526" s="4">
        <v>190500</v>
      </c>
      <c r="R526" s="4">
        <v>0</v>
      </c>
    </row>
    <row r="527" spans="1:18" x14ac:dyDescent="0.2">
      <c r="A527" s="2" t="s">
        <v>1769</v>
      </c>
      <c r="B527" s="1" t="s">
        <v>1734</v>
      </c>
      <c r="C527" s="1" t="s">
        <v>648</v>
      </c>
      <c r="D527" s="1" t="s">
        <v>54</v>
      </c>
      <c r="E527" s="43">
        <v>45603</v>
      </c>
      <c r="F527" s="1" t="s">
        <v>482</v>
      </c>
      <c r="G527" s="44" t="s">
        <v>676</v>
      </c>
      <c r="H527" s="3">
        <v>0</v>
      </c>
      <c r="I527" s="3">
        <v>91313</v>
      </c>
      <c r="J527" s="3">
        <v>0</v>
      </c>
      <c r="K527" s="3">
        <v>0</v>
      </c>
      <c r="L527" s="4">
        <v>91313</v>
      </c>
      <c r="M527" s="3">
        <v>0</v>
      </c>
      <c r="N527" s="50">
        <v>91313</v>
      </c>
      <c r="O527" s="3">
        <v>0</v>
      </c>
      <c r="P527" s="3">
        <v>0</v>
      </c>
      <c r="Q527" s="4">
        <v>91313</v>
      </c>
      <c r="R527" s="4">
        <v>0</v>
      </c>
    </row>
    <row r="528" spans="1:18" x14ac:dyDescent="0.2">
      <c r="A528" s="2" t="s">
        <v>1770</v>
      </c>
      <c r="B528" s="1" t="s">
        <v>1771</v>
      </c>
      <c r="C528" s="1" t="s">
        <v>648</v>
      </c>
      <c r="D528" s="1" t="s">
        <v>54</v>
      </c>
      <c r="E528" s="43">
        <v>45615</v>
      </c>
      <c r="F528" s="1" t="s">
        <v>482</v>
      </c>
      <c r="G528" s="44" t="s">
        <v>676</v>
      </c>
      <c r="H528" s="3">
        <v>0</v>
      </c>
      <c r="I528" s="3">
        <v>100470</v>
      </c>
      <c r="J528" s="3">
        <v>0</v>
      </c>
      <c r="K528" s="3">
        <v>0</v>
      </c>
      <c r="L528" s="4">
        <v>100470</v>
      </c>
      <c r="M528" s="3">
        <v>0</v>
      </c>
      <c r="N528" s="50">
        <v>100470</v>
      </c>
      <c r="O528" s="3">
        <v>0</v>
      </c>
      <c r="P528" s="3">
        <v>0</v>
      </c>
      <c r="Q528" s="4">
        <v>100470</v>
      </c>
      <c r="R528" s="4">
        <v>0</v>
      </c>
    </row>
    <row r="529" spans="1:18" x14ac:dyDescent="0.2">
      <c r="A529" s="2" t="s">
        <v>1772</v>
      </c>
      <c r="B529" s="1" t="s">
        <v>1773</v>
      </c>
      <c r="C529" s="1" t="s">
        <v>1144</v>
      </c>
      <c r="D529" s="1" t="s">
        <v>44</v>
      </c>
      <c r="E529" s="43">
        <v>45621</v>
      </c>
      <c r="F529" s="1" t="s">
        <v>482</v>
      </c>
      <c r="G529" s="44" t="s">
        <v>1145</v>
      </c>
      <c r="H529" s="3">
        <v>0</v>
      </c>
      <c r="I529" s="3">
        <v>812775</v>
      </c>
      <c r="J529" s="3">
        <v>0</v>
      </c>
      <c r="K529" s="3">
        <v>0</v>
      </c>
      <c r="L529" s="4">
        <v>812775</v>
      </c>
      <c r="M529" s="3">
        <v>0</v>
      </c>
      <c r="N529" s="50">
        <v>27115</v>
      </c>
      <c r="O529" s="3">
        <v>0</v>
      </c>
      <c r="P529" s="3">
        <v>0</v>
      </c>
      <c r="Q529" s="4">
        <v>27115</v>
      </c>
      <c r="R529" s="4">
        <v>785660</v>
      </c>
    </row>
    <row r="530" spans="1:18" x14ac:dyDescent="0.2">
      <c r="A530" s="2" t="s">
        <v>1774</v>
      </c>
      <c r="B530" s="1" t="s">
        <v>1775</v>
      </c>
      <c r="C530" s="1" t="s">
        <v>648</v>
      </c>
      <c r="D530" s="1" t="s">
        <v>54</v>
      </c>
      <c r="E530" s="43">
        <v>45643</v>
      </c>
      <c r="F530" s="1" t="s">
        <v>482</v>
      </c>
      <c r="G530" s="44" t="s">
        <v>676</v>
      </c>
      <c r="H530" s="3">
        <v>0</v>
      </c>
      <c r="I530" s="3">
        <v>113890</v>
      </c>
      <c r="J530" s="3">
        <v>0</v>
      </c>
      <c r="K530" s="3">
        <v>0</v>
      </c>
      <c r="L530" s="4">
        <v>113890</v>
      </c>
      <c r="M530" s="3">
        <v>0</v>
      </c>
      <c r="N530" s="50">
        <v>113890</v>
      </c>
      <c r="O530" s="3">
        <v>0</v>
      </c>
      <c r="P530" s="3">
        <v>0</v>
      </c>
      <c r="Q530" s="4">
        <v>113890</v>
      </c>
      <c r="R530" s="4">
        <v>0</v>
      </c>
    </row>
    <row r="531" spans="1:18" x14ac:dyDescent="0.2">
      <c r="H531" s="3"/>
      <c r="I531" s="3"/>
      <c r="J531" s="3"/>
      <c r="K531" s="3"/>
      <c r="L531" s="4"/>
      <c r="M531" s="3"/>
      <c r="N531" s="50"/>
      <c r="O531" s="3"/>
      <c r="P531" s="3"/>
      <c r="Q531" s="4"/>
      <c r="R531" s="4"/>
    </row>
    <row r="532" spans="1:18" x14ac:dyDescent="0.2">
      <c r="A532" s="5" t="s">
        <v>1384</v>
      </c>
      <c r="B532" s="5"/>
      <c r="C532" s="5"/>
      <c r="D532" s="5"/>
      <c r="E532" s="5"/>
      <c r="F532" s="5"/>
      <c r="G532" s="5"/>
      <c r="H532" s="6">
        <v>1291546223</v>
      </c>
      <c r="I532" s="6">
        <v>16681768</v>
      </c>
      <c r="J532" s="6">
        <v>0</v>
      </c>
      <c r="K532" s="6">
        <v>0</v>
      </c>
      <c r="L532" s="6">
        <v>1308227991</v>
      </c>
      <c r="M532" s="6">
        <v>519946135</v>
      </c>
      <c r="N532" s="52">
        <v>133673126</v>
      </c>
      <c r="O532" s="6">
        <v>0</v>
      </c>
      <c r="P532" s="6">
        <v>0</v>
      </c>
      <c r="Q532" s="6">
        <v>653619261</v>
      </c>
      <c r="R532" s="6">
        <v>654608730</v>
      </c>
    </row>
    <row r="536" spans="1:18" x14ac:dyDescent="0.2">
      <c r="E536" s="54" t="s">
        <v>1776</v>
      </c>
      <c r="F536" t="s">
        <v>1797</v>
      </c>
    </row>
    <row r="537" spans="1:18" x14ac:dyDescent="0.2">
      <c r="E537" s="55" t="s">
        <v>1777</v>
      </c>
      <c r="F537" s="39">
        <v>0</v>
      </c>
    </row>
    <row r="538" spans="1:18" x14ac:dyDescent="0.2">
      <c r="E538" s="55" t="s">
        <v>1778</v>
      </c>
      <c r="F538" s="39">
        <v>0</v>
      </c>
    </row>
    <row r="539" spans="1:18" x14ac:dyDescent="0.2">
      <c r="E539" s="55" t="s">
        <v>1779</v>
      </c>
      <c r="F539" s="39">
        <v>0</v>
      </c>
    </row>
    <row r="540" spans="1:18" x14ac:dyDescent="0.2">
      <c r="E540" s="55" t="s">
        <v>1780</v>
      </c>
      <c r="F540" s="39">
        <v>83670</v>
      </c>
    </row>
    <row r="541" spans="1:18" x14ac:dyDescent="0.2">
      <c r="E541" s="55" t="s">
        <v>1781</v>
      </c>
      <c r="F541" s="39">
        <v>235426</v>
      </c>
    </row>
    <row r="542" spans="1:18" x14ac:dyDescent="0.2">
      <c r="E542" s="55" t="s">
        <v>1782</v>
      </c>
      <c r="F542" s="39">
        <v>116615</v>
      </c>
    </row>
    <row r="543" spans="1:18" x14ac:dyDescent="0.2">
      <c r="E543" s="55" t="s">
        <v>1783</v>
      </c>
      <c r="F543" s="39">
        <v>12324</v>
      </c>
    </row>
    <row r="544" spans="1:18" x14ac:dyDescent="0.2">
      <c r="E544" s="55" t="s">
        <v>1784</v>
      </c>
      <c r="F544" s="39">
        <v>96515</v>
      </c>
      <c r="G544" t="s">
        <v>2030</v>
      </c>
    </row>
    <row r="545" spans="5:8" x14ac:dyDescent="0.2">
      <c r="E545" s="55" t="s">
        <v>1785</v>
      </c>
      <c r="F545" s="39">
        <v>599402</v>
      </c>
    </row>
    <row r="546" spans="5:8" x14ac:dyDescent="0.2">
      <c r="E546" s="55" t="s">
        <v>1786</v>
      </c>
      <c r="F546" s="39">
        <v>5300307</v>
      </c>
      <c r="G546" s="57">
        <f>+GETPIVOTDATA("Écs. növ.",$E$536,"Év (Aktiválás)",2014)+GETPIVOTDATA("Écs. növ.",$E$536,"Év (Aktiválás)",2012)+GETPIVOTDATA("Écs. növ.",$E$536,"Év (Aktiválás)",2011)+GETPIVOTDATA("Écs. növ.",$E$536,"Év (Aktiválás)",2010)+GETPIVOTDATA("Écs. növ.",$E$536,"Év (Aktiválás)",2009)+GETPIVOTDATA("Écs. növ.",$E$536,"Év (Aktiválás)",2008)+GETPIVOTDATA("Écs. növ.",$E$536,"Év (Aktiválás)",2006)</f>
        <v>6444259</v>
      </c>
      <c r="H546" s="58">
        <v>4812</v>
      </c>
    </row>
    <row r="547" spans="5:8" x14ac:dyDescent="0.2">
      <c r="E547" s="55" t="s">
        <v>1787</v>
      </c>
      <c r="F547" s="39">
        <v>3928622</v>
      </c>
      <c r="G547" s="57">
        <f>+GETPIVOTDATA("Écs. növ.",$E$536,"Év (Aktiválás)",2015)</f>
        <v>3928622</v>
      </c>
      <c r="H547" s="58">
        <v>4822</v>
      </c>
    </row>
    <row r="548" spans="5:8" x14ac:dyDescent="0.2">
      <c r="E548" s="55" t="s">
        <v>1788</v>
      </c>
      <c r="F548" s="39">
        <v>2703543</v>
      </c>
      <c r="G548" s="57">
        <f>+GETPIVOTDATA("Écs. növ.",$E$536,"Év (Aktiválás)",2016)</f>
        <v>2703543</v>
      </c>
      <c r="H548" s="58">
        <v>4811</v>
      </c>
    </row>
    <row r="549" spans="5:8" x14ac:dyDescent="0.2">
      <c r="E549" s="55" t="s">
        <v>1789</v>
      </c>
      <c r="F549" s="39">
        <v>28484</v>
      </c>
      <c r="G549" s="57">
        <f>+GETPIVOTDATA("Écs. növ.",$E$536,"Év (Aktiválás)",2017)</f>
        <v>28484</v>
      </c>
      <c r="H549" s="58">
        <v>4811</v>
      </c>
    </row>
    <row r="550" spans="5:8" x14ac:dyDescent="0.2">
      <c r="E550" s="55" t="s">
        <v>1790</v>
      </c>
      <c r="F550" s="39">
        <v>2184270</v>
      </c>
      <c r="G550" s="57">
        <f>+GETPIVOTDATA("Écs. növ.",$E$536,"Év (Aktiválás)",2018)</f>
        <v>2184270</v>
      </c>
      <c r="H550" s="58">
        <v>4825</v>
      </c>
    </row>
    <row r="551" spans="5:8" x14ac:dyDescent="0.2">
      <c r="E551" s="55" t="s">
        <v>1791</v>
      </c>
      <c r="F551" s="39">
        <v>36490871</v>
      </c>
      <c r="G551" s="69">
        <f>+GETPIVOTDATA("Écs. növ.",$E$536,"Év (Aktiválás)",2019)</f>
        <v>36490871</v>
      </c>
      <c r="H551" s="58">
        <v>4811</v>
      </c>
    </row>
    <row r="552" spans="5:8" x14ac:dyDescent="0.2">
      <c r="E552" s="55" t="s">
        <v>1792</v>
      </c>
      <c r="F552" s="39">
        <v>66015893</v>
      </c>
      <c r="G552" s="57">
        <f>+GETPIVOTDATA("Écs. növ.",$E$536,"Év (Aktiválás)",2020)</f>
        <v>66015893</v>
      </c>
      <c r="H552" s="58">
        <v>4811</v>
      </c>
    </row>
    <row r="553" spans="5:8" x14ac:dyDescent="0.2">
      <c r="E553" s="55" t="s">
        <v>1793</v>
      </c>
      <c r="F553" s="39">
        <v>254697</v>
      </c>
      <c r="G553" s="57">
        <f>+GETPIVOTDATA("Écs. növ.",$E$536,"Év (Aktiválás)",2021)</f>
        <v>254697</v>
      </c>
      <c r="H553" s="58">
        <v>4824</v>
      </c>
    </row>
    <row r="554" spans="5:8" x14ac:dyDescent="0.2">
      <c r="E554" s="55" t="s">
        <v>1794</v>
      </c>
      <c r="F554" s="39">
        <v>9811477</v>
      </c>
      <c r="G554" s="57">
        <f>+GETPIVOTDATA("Écs. növ.",$E$536,"Év (Aktiválás)",2022)</f>
        <v>9811477</v>
      </c>
      <c r="H554" s="58">
        <v>4825</v>
      </c>
    </row>
    <row r="555" spans="5:8" x14ac:dyDescent="0.2">
      <c r="E555" s="55" t="s">
        <v>1795</v>
      </c>
      <c r="F555" s="39">
        <v>2080747</v>
      </c>
      <c r="G555" s="57">
        <f>+GETPIVOTDATA("Écs. növ.",$E$536,"Év (Aktiválás)",2023)</f>
        <v>2080747</v>
      </c>
      <c r="H555" s="58">
        <v>4818</v>
      </c>
    </row>
    <row r="556" spans="5:8" x14ac:dyDescent="0.2">
      <c r="E556" s="55" t="s">
        <v>1796</v>
      </c>
      <c r="F556" s="39">
        <v>3730263</v>
      </c>
      <c r="G556" s="57">
        <f>+GETPIVOTDATA("Écs. növ.",$E$536,"Év (Aktiválás)",2024)</f>
        <v>3730263</v>
      </c>
      <c r="H556" s="58">
        <v>4823</v>
      </c>
    </row>
    <row r="557" spans="5:8" x14ac:dyDescent="0.2">
      <c r="E557" s="55" t="s">
        <v>1717</v>
      </c>
      <c r="F557" s="39">
        <v>133673126</v>
      </c>
      <c r="G557" s="56"/>
    </row>
  </sheetData>
  <pageMargins left="0.7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BA603-177A-4E25-A4AF-0FACBB8A3CC4}">
  <sheetPr>
    <tabColor theme="7" tint="0.79998168889431442"/>
  </sheetPr>
  <dimension ref="A2:O25"/>
  <sheetViews>
    <sheetView workbookViewId="0">
      <pane ySplit="8" topLeftCell="A9" activePane="bottomLeft" state="frozen"/>
      <selection pane="bottomLeft" activeCell="M20" sqref="M20"/>
    </sheetView>
  </sheetViews>
  <sheetFormatPr defaultRowHeight="12.75" x14ac:dyDescent="0.2"/>
  <cols>
    <col min="10" max="10" width="36.7109375" bestFit="1" customWidth="1"/>
    <col min="11" max="13" width="10.85546875" bestFit="1" customWidth="1"/>
    <col min="14" max="14" width="18.28515625" bestFit="1" customWidth="1"/>
  </cols>
  <sheetData>
    <row r="2" spans="1:15" x14ac:dyDescent="0.2">
      <c r="A2" s="27" t="s">
        <v>467</v>
      </c>
      <c r="B2" s="28"/>
      <c r="C2" s="28"/>
      <c r="D2" s="28"/>
      <c r="E2" s="28"/>
      <c r="F2" s="28"/>
      <c r="G2" s="28"/>
      <c r="H2" s="28"/>
      <c r="I2" s="28"/>
      <c r="J2" s="29"/>
      <c r="K2" s="19"/>
      <c r="L2" s="19"/>
      <c r="M2" s="19"/>
      <c r="N2" s="19"/>
    </row>
    <row r="3" spans="1:15" x14ac:dyDescent="0.2">
      <c r="A3" s="30" t="s">
        <v>458</v>
      </c>
      <c r="B3" s="31"/>
      <c r="C3" s="31"/>
      <c r="D3" s="31"/>
      <c r="E3" s="31"/>
      <c r="F3" s="31"/>
      <c r="G3" s="31"/>
      <c r="H3" s="31"/>
      <c r="I3" s="31"/>
      <c r="J3" s="32"/>
      <c r="K3" s="19"/>
      <c r="L3" s="19"/>
      <c r="M3" s="19"/>
      <c r="N3" s="19"/>
    </row>
    <row r="4" spans="1:15" x14ac:dyDescent="0.2">
      <c r="A4" s="30" t="s">
        <v>459</v>
      </c>
      <c r="B4" s="31"/>
      <c r="C4" s="31"/>
      <c r="D4" s="31"/>
      <c r="E4" s="31"/>
      <c r="F4" s="31"/>
      <c r="G4" s="31"/>
      <c r="H4" s="31"/>
      <c r="I4" s="31"/>
      <c r="J4" s="32"/>
      <c r="K4" s="19"/>
      <c r="L4" s="19"/>
      <c r="M4" s="19"/>
      <c r="N4" s="19"/>
    </row>
    <row r="5" spans="1:15" x14ac:dyDescent="0.2">
      <c r="A5" s="30" t="s">
        <v>504</v>
      </c>
      <c r="B5" s="31"/>
      <c r="C5" s="31"/>
      <c r="D5" s="31"/>
      <c r="E5" s="31"/>
      <c r="F5" s="31"/>
      <c r="G5" s="31"/>
      <c r="H5" s="31"/>
      <c r="I5" s="31"/>
      <c r="J5" s="32"/>
      <c r="K5" s="19"/>
      <c r="L5" s="19"/>
      <c r="M5" s="19"/>
      <c r="N5" s="19"/>
    </row>
    <row r="6" spans="1:15" x14ac:dyDescent="0.2">
      <c r="A6" s="33" t="s">
        <v>460</v>
      </c>
      <c r="B6" s="34"/>
      <c r="C6" s="34"/>
      <c r="D6" s="34"/>
      <c r="E6" s="34"/>
      <c r="F6" s="34"/>
      <c r="G6" s="34"/>
      <c r="H6" s="34"/>
      <c r="I6" s="34"/>
      <c r="J6" s="35"/>
      <c r="K6" s="19"/>
      <c r="L6" s="19"/>
      <c r="M6" s="19"/>
      <c r="N6" s="19"/>
    </row>
    <row r="8" spans="1:15" ht="22.5" x14ac:dyDescent="0.2">
      <c r="A8" s="36" t="s">
        <v>461</v>
      </c>
      <c r="B8" s="36" t="s">
        <v>468</v>
      </c>
      <c r="C8" s="36" t="s">
        <v>469</v>
      </c>
      <c r="D8" s="36" t="s">
        <v>470</v>
      </c>
      <c r="E8" s="36" t="s">
        <v>471</v>
      </c>
      <c r="F8" s="36" t="s">
        <v>472</v>
      </c>
      <c r="G8" s="36" t="s">
        <v>473</v>
      </c>
      <c r="H8" s="36" t="s">
        <v>474</v>
      </c>
      <c r="I8" s="36" t="s">
        <v>475</v>
      </c>
      <c r="J8" s="36" t="s">
        <v>476</v>
      </c>
      <c r="K8" s="36" t="s">
        <v>463</v>
      </c>
      <c r="L8" s="36" t="s">
        <v>464</v>
      </c>
      <c r="M8" s="36" t="s">
        <v>1724</v>
      </c>
      <c r="N8" s="36" t="s">
        <v>478</v>
      </c>
    </row>
    <row r="9" spans="1:15" x14ac:dyDescent="0.2">
      <c r="A9" s="24" t="s">
        <v>479</v>
      </c>
      <c r="B9" s="25"/>
      <c r="C9" s="25"/>
      <c r="D9" s="25"/>
      <c r="E9" s="25"/>
      <c r="F9" s="25"/>
      <c r="G9" s="25"/>
      <c r="H9" s="25"/>
      <c r="I9" s="25"/>
      <c r="J9" s="25"/>
      <c r="K9" s="26"/>
      <c r="L9" s="26"/>
      <c r="M9" s="26"/>
      <c r="N9" s="25"/>
    </row>
    <row r="10" spans="1:15" x14ac:dyDescent="0.2">
      <c r="A10" s="22" t="s">
        <v>72</v>
      </c>
      <c r="B10" s="20" t="s">
        <v>480</v>
      </c>
      <c r="C10" s="21">
        <v>44927</v>
      </c>
      <c r="D10" s="20" t="s">
        <v>229</v>
      </c>
      <c r="E10" s="20" t="s">
        <v>483</v>
      </c>
      <c r="F10" s="20" t="s">
        <v>482</v>
      </c>
      <c r="G10" s="20" t="s">
        <v>482</v>
      </c>
      <c r="H10" s="20" t="s">
        <v>482</v>
      </c>
      <c r="I10" s="20" t="s">
        <v>482</v>
      </c>
      <c r="J10" s="20" t="s">
        <v>484</v>
      </c>
      <c r="K10" s="23">
        <v>1.55</v>
      </c>
      <c r="L10" s="23">
        <v>0</v>
      </c>
      <c r="M10" s="23">
        <f>+K10-L10</f>
        <v>1.55</v>
      </c>
      <c r="N10" s="20" t="s">
        <v>482</v>
      </c>
    </row>
    <row r="11" spans="1:15" x14ac:dyDescent="0.2">
      <c r="A11" s="22" t="s">
        <v>72</v>
      </c>
      <c r="B11" s="20" t="s">
        <v>480</v>
      </c>
      <c r="C11" s="21">
        <v>44927</v>
      </c>
      <c r="D11" s="20" t="s">
        <v>229</v>
      </c>
      <c r="E11" s="20" t="s">
        <v>483</v>
      </c>
      <c r="F11" s="20" t="s">
        <v>482</v>
      </c>
      <c r="G11" s="20" t="s">
        <v>482</v>
      </c>
      <c r="H11" s="20" t="s">
        <v>482</v>
      </c>
      <c r="I11" s="20" t="s">
        <v>482</v>
      </c>
      <c r="J11" s="20" t="s">
        <v>484</v>
      </c>
      <c r="K11" s="23">
        <v>0</v>
      </c>
      <c r="L11" s="23">
        <v>7.55</v>
      </c>
      <c r="M11" s="23">
        <f>+M10+K11-L11</f>
        <v>-6</v>
      </c>
      <c r="N11" s="20" t="s">
        <v>482</v>
      </c>
    </row>
    <row r="12" spans="1:15" x14ac:dyDescent="0.2">
      <c r="A12" s="22" t="s">
        <v>72</v>
      </c>
      <c r="B12" s="20" t="s">
        <v>480</v>
      </c>
      <c r="C12" s="21">
        <v>44927</v>
      </c>
      <c r="D12" s="20" t="s">
        <v>229</v>
      </c>
      <c r="E12" s="20" t="s">
        <v>483</v>
      </c>
      <c r="F12" s="20" t="s">
        <v>482</v>
      </c>
      <c r="G12" s="20" t="s">
        <v>482</v>
      </c>
      <c r="H12" s="20" t="s">
        <v>482</v>
      </c>
      <c r="I12" s="20" t="s">
        <v>482</v>
      </c>
      <c r="J12" s="20" t="s">
        <v>484</v>
      </c>
      <c r="K12" s="23">
        <v>0</v>
      </c>
      <c r="L12" s="23">
        <v>208170</v>
      </c>
      <c r="M12" s="23">
        <f t="shared" ref="M12:M22" si="0">+M11+K12-L12</f>
        <v>-208176</v>
      </c>
      <c r="N12" s="20" t="s">
        <v>482</v>
      </c>
    </row>
    <row r="13" spans="1:15" x14ac:dyDescent="0.2">
      <c r="A13" s="22" t="s">
        <v>72</v>
      </c>
      <c r="B13" s="20" t="s">
        <v>480</v>
      </c>
      <c r="C13" s="21">
        <v>44927</v>
      </c>
      <c r="D13" s="20" t="s">
        <v>229</v>
      </c>
      <c r="E13" s="20" t="s">
        <v>483</v>
      </c>
      <c r="F13" s="20" t="s">
        <v>482</v>
      </c>
      <c r="G13" s="20" t="s">
        <v>482</v>
      </c>
      <c r="H13" s="20" t="s">
        <v>482</v>
      </c>
      <c r="I13" s="20" t="s">
        <v>482</v>
      </c>
      <c r="J13" s="20" t="s">
        <v>484</v>
      </c>
      <c r="K13" s="23">
        <v>0</v>
      </c>
      <c r="L13" s="23">
        <v>9047511</v>
      </c>
      <c r="M13" s="23">
        <f t="shared" si="0"/>
        <v>-9255687</v>
      </c>
      <c r="N13" s="20" t="s">
        <v>482</v>
      </c>
      <c r="O13" s="19"/>
    </row>
    <row r="14" spans="1:15" x14ac:dyDescent="0.2">
      <c r="A14" s="22" t="s">
        <v>72</v>
      </c>
      <c r="B14" s="20" t="s">
        <v>480</v>
      </c>
      <c r="C14" s="21">
        <v>44927</v>
      </c>
      <c r="D14" s="20" t="s">
        <v>229</v>
      </c>
      <c r="E14" s="20" t="s">
        <v>483</v>
      </c>
      <c r="F14" s="20" t="s">
        <v>482</v>
      </c>
      <c r="G14" s="20" t="s">
        <v>482</v>
      </c>
      <c r="H14" s="20" t="s">
        <v>482</v>
      </c>
      <c r="I14" s="20" t="s">
        <v>482</v>
      </c>
      <c r="J14" s="20" t="s">
        <v>484</v>
      </c>
      <c r="K14" s="23">
        <v>0</v>
      </c>
      <c r="L14" s="23">
        <v>1</v>
      </c>
      <c r="M14" s="23">
        <f t="shared" si="0"/>
        <v>-9255688</v>
      </c>
      <c r="N14" s="20" t="s">
        <v>482</v>
      </c>
      <c r="O14" s="19"/>
    </row>
    <row r="15" spans="1:15" x14ac:dyDescent="0.2">
      <c r="A15" s="22" t="s">
        <v>72</v>
      </c>
      <c r="B15" s="20" t="s">
        <v>480</v>
      </c>
      <c r="C15" s="21">
        <v>44927</v>
      </c>
      <c r="D15" s="20" t="s">
        <v>229</v>
      </c>
      <c r="E15" s="20" t="s">
        <v>483</v>
      </c>
      <c r="F15" s="20" t="s">
        <v>482</v>
      </c>
      <c r="G15" s="20" t="s">
        <v>482</v>
      </c>
      <c r="H15" s="20" t="s">
        <v>482</v>
      </c>
      <c r="I15" s="20" t="s">
        <v>482</v>
      </c>
      <c r="J15" s="20" t="s">
        <v>484</v>
      </c>
      <c r="K15" s="23">
        <v>0</v>
      </c>
      <c r="L15" s="23">
        <v>29900</v>
      </c>
      <c r="M15" s="23">
        <f t="shared" si="0"/>
        <v>-9285588</v>
      </c>
      <c r="N15" s="20" t="s">
        <v>482</v>
      </c>
      <c r="O15" s="19"/>
    </row>
    <row r="16" spans="1:15" x14ac:dyDescent="0.2">
      <c r="A16" s="22" t="s">
        <v>72</v>
      </c>
      <c r="B16" s="20" t="s">
        <v>480</v>
      </c>
      <c r="C16" s="21">
        <v>44927</v>
      </c>
      <c r="D16" s="20" t="s">
        <v>229</v>
      </c>
      <c r="E16" s="20" t="s">
        <v>483</v>
      </c>
      <c r="F16" s="20" t="s">
        <v>482</v>
      </c>
      <c r="G16" s="20" t="s">
        <v>482</v>
      </c>
      <c r="H16" s="20" t="s">
        <v>482</v>
      </c>
      <c r="I16" s="20" t="s">
        <v>482</v>
      </c>
      <c r="J16" s="20" t="s">
        <v>484</v>
      </c>
      <c r="K16" s="23">
        <v>0</v>
      </c>
      <c r="L16" s="23">
        <v>38930</v>
      </c>
      <c r="M16" s="23">
        <f t="shared" si="0"/>
        <v>-9324518</v>
      </c>
      <c r="N16" s="20" t="s">
        <v>482</v>
      </c>
      <c r="O16" s="19"/>
    </row>
    <row r="17" spans="1:15" x14ac:dyDescent="0.2">
      <c r="A17" s="22" t="s">
        <v>72</v>
      </c>
      <c r="B17" s="20" t="s">
        <v>480</v>
      </c>
      <c r="C17" s="21">
        <v>44927</v>
      </c>
      <c r="D17" s="20" t="s">
        <v>229</v>
      </c>
      <c r="E17" s="20" t="s">
        <v>483</v>
      </c>
      <c r="F17" s="20" t="s">
        <v>482</v>
      </c>
      <c r="G17" s="20" t="s">
        <v>482</v>
      </c>
      <c r="H17" s="20" t="s">
        <v>482</v>
      </c>
      <c r="I17" s="20" t="s">
        <v>482</v>
      </c>
      <c r="J17" s="20" t="s">
        <v>484</v>
      </c>
      <c r="K17" s="23">
        <v>1051560</v>
      </c>
      <c r="L17" s="23">
        <v>0</v>
      </c>
      <c r="M17" s="23">
        <f t="shared" si="0"/>
        <v>-8272958</v>
      </c>
      <c r="N17" s="20" t="s">
        <v>482</v>
      </c>
      <c r="O17" s="19"/>
    </row>
    <row r="18" spans="1:15" x14ac:dyDescent="0.2">
      <c r="A18" s="22" t="s">
        <v>72</v>
      </c>
      <c r="B18" s="20" t="s">
        <v>480</v>
      </c>
      <c r="C18" s="21">
        <v>44927</v>
      </c>
      <c r="D18" s="20" t="s">
        <v>229</v>
      </c>
      <c r="E18" s="20" t="s">
        <v>483</v>
      </c>
      <c r="F18" s="20" t="s">
        <v>482</v>
      </c>
      <c r="G18" s="20" t="s">
        <v>482</v>
      </c>
      <c r="H18" s="20" t="s">
        <v>482</v>
      </c>
      <c r="I18" s="20" t="s">
        <v>482</v>
      </c>
      <c r="J18" s="20" t="s">
        <v>484</v>
      </c>
      <c r="K18" s="23">
        <v>0</v>
      </c>
      <c r="L18" s="23">
        <v>1</v>
      </c>
      <c r="M18" s="23">
        <f t="shared" si="0"/>
        <v>-8272959</v>
      </c>
      <c r="N18" s="20" t="s">
        <v>482</v>
      </c>
      <c r="O18" s="19"/>
    </row>
    <row r="19" spans="1:15" x14ac:dyDescent="0.2">
      <c r="A19" s="22" t="s">
        <v>72</v>
      </c>
      <c r="B19" s="20" t="s">
        <v>480</v>
      </c>
      <c r="C19" s="21">
        <v>44927</v>
      </c>
      <c r="D19" s="20" t="s">
        <v>229</v>
      </c>
      <c r="E19" s="20" t="s">
        <v>483</v>
      </c>
      <c r="F19" s="20" t="s">
        <v>482</v>
      </c>
      <c r="G19" s="20" t="s">
        <v>482</v>
      </c>
      <c r="H19" s="20" t="s">
        <v>482</v>
      </c>
      <c r="I19" s="20" t="s">
        <v>482</v>
      </c>
      <c r="J19" s="20" t="s">
        <v>484</v>
      </c>
      <c r="K19" s="23">
        <v>1778000</v>
      </c>
      <c r="L19" s="23">
        <v>0</v>
      </c>
      <c r="M19" s="23">
        <f t="shared" si="0"/>
        <v>-6494959</v>
      </c>
      <c r="N19" s="20" t="s">
        <v>482</v>
      </c>
      <c r="O19" s="19"/>
    </row>
    <row r="20" spans="1:15" x14ac:dyDescent="0.2">
      <c r="A20" s="22" t="s">
        <v>72</v>
      </c>
      <c r="B20" s="20" t="s">
        <v>480</v>
      </c>
      <c r="C20" s="21">
        <v>44927</v>
      </c>
      <c r="D20" s="20" t="s">
        <v>229</v>
      </c>
      <c r="E20" s="20" t="s">
        <v>483</v>
      </c>
      <c r="F20" s="20" t="s">
        <v>482</v>
      </c>
      <c r="G20" s="20" t="s">
        <v>482</v>
      </c>
      <c r="H20" s="20" t="s">
        <v>482</v>
      </c>
      <c r="I20" s="20" t="s">
        <v>482</v>
      </c>
      <c r="J20" s="20" t="s">
        <v>484</v>
      </c>
      <c r="K20" s="23">
        <v>14622957</v>
      </c>
      <c r="L20" s="23">
        <v>0</v>
      </c>
      <c r="M20" s="23">
        <f t="shared" si="0"/>
        <v>8127998</v>
      </c>
      <c r="N20" s="23">
        <v>8128000</v>
      </c>
      <c r="O20" s="20"/>
    </row>
    <row r="21" spans="1:15" x14ac:dyDescent="0.2">
      <c r="A21" s="22" t="s">
        <v>72</v>
      </c>
      <c r="B21" s="20" t="s">
        <v>480</v>
      </c>
      <c r="C21" s="21">
        <v>44952</v>
      </c>
      <c r="D21" s="20" t="s">
        <v>157</v>
      </c>
      <c r="E21" s="20" t="s">
        <v>486</v>
      </c>
      <c r="F21" s="20" t="s">
        <v>482</v>
      </c>
      <c r="G21" s="20" t="s">
        <v>487</v>
      </c>
      <c r="H21" s="20" t="s">
        <v>488</v>
      </c>
      <c r="I21" s="20" t="s">
        <v>489</v>
      </c>
      <c r="J21" s="20" t="s">
        <v>490</v>
      </c>
      <c r="K21" s="23">
        <v>2450000</v>
      </c>
      <c r="L21" s="23">
        <v>0</v>
      </c>
      <c r="M21" s="23">
        <f t="shared" si="0"/>
        <v>10577998</v>
      </c>
      <c r="N21" s="20" t="s">
        <v>482</v>
      </c>
    </row>
    <row r="22" spans="1:15" x14ac:dyDescent="0.2">
      <c r="A22" s="22" t="s">
        <v>72</v>
      </c>
      <c r="B22" s="20" t="s">
        <v>480</v>
      </c>
      <c r="C22" s="21">
        <v>44952</v>
      </c>
      <c r="D22" s="20" t="s">
        <v>157</v>
      </c>
      <c r="E22" s="20" t="s">
        <v>486</v>
      </c>
      <c r="F22" s="20" t="s">
        <v>482</v>
      </c>
      <c r="G22" s="20" t="s">
        <v>487</v>
      </c>
      <c r="H22" s="20" t="s">
        <v>488</v>
      </c>
      <c r="I22" s="20" t="s">
        <v>489</v>
      </c>
      <c r="J22" s="20" t="s">
        <v>490</v>
      </c>
      <c r="K22" s="23">
        <v>661500</v>
      </c>
      <c r="L22" s="23">
        <v>0</v>
      </c>
      <c r="M22" s="23">
        <f t="shared" si="0"/>
        <v>11239498</v>
      </c>
      <c r="N22" s="20" t="s">
        <v>482</v>
      </c>
    </row>
    <row r="23" spans="1:15" x14ac:dyDescent="0.2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23">
        <f>SUM(K10:K22)</f>
        <v>20564018.550000001</v>
      </c>
      <c r="L23" s="23">
        <f>SUM(L10:L22)</f>
        <v>9324520.5500000007</v>
      </c>
      <c r="M23" s="23">
        <f>+K23-L23</f>
        <v>11239498</v>
      </c>
      <c r="N23" s="19"/>
      <c r="O23" s="19"/>
    </row>
    <row r="25" spans="1:15" x14ac:dyDescent="0.2">
      <c r="M25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10</vt:i4>
      </vt:variant>
    </vt:vector>
  </HeadingPairs>
  <TitlesOfParts>
    <vt:vector size="10" baseType="lpstr">
      <vt:lpstr>végleges főkönyv</vt:lpstr>
      <vt:lpstr>mérleg</vt:lpstr>
      <vt:lpstr>eredmény</vt:lpstr>
      <vt:lpstr>repi</vt:lpstr>
      <vt:lpstr>nyitott szállító</vt:lpstr>
      <vt:lpstr>nyitott vevő</vt:lpstr>
      <vt:lpstr>eszköz kivonat</vt:lpstr>
      <vt:lpstr>eszköztükör</vt:lpstr>
      <vt:lpstr>161</vt:lpstr>
      <vt:lpstr>nyitó főkönyv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Döme Gabriella</dc:creator>
  <cp:lastModifiedBy>Rozmán Alexandra</cp:lastModifiedBy>
  <dcterms:created xsi:type="dcterms:W3CDTF">2024-05-07T04:50:55Z</dcterms:created>
  <dcterms:modified xsi:type="dcterms:W3CDTF">2025-05-08T11:52:22Z</dcterms:modified>
</cp:coreProperties>
</file>